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200" tabRatio="219" activeTab="0"/>
  </bookViews>
  <sheets>
    <sheet name="Stückliste" sheetId="1" r:id="rId1"/>
    <sheet name="Kummuliert" sheetId="2" r:id="rId2"/>
  </sheets>
  <definedNames/>
  <calcPr fullCalcOnLoad="1"/>
</workbook>
</file>

<file path=xl/sharedStrings.xml><?xml version="1.0" encoding="utf-8"?>
<sst xmlns="http://schemas.openxmlformats.org/spreadsheetml/2006/main" count="1014" uniqueCount="305">
  <si>
    <t>Materialliste</t>
  </si>
  <si>
    <t>Platinenname:</t>
  </si>
  <si>
    <t>Datum:</t>
  </si>
  <si>
    <t>Uhrzeit:</t>
  </si>
  <si>
    <t>Erstellt durch:</t>
  </si>
  <si>
    <t>Schaltungs Variante:</t>
  </si>
  <si>
    <t>Default</t>
  </si>
  <si>
    <t>Bestueckungs Option:</t>
  </si>
  <si>
    <t>alle</t>
  </si>
  <si>
    <t>Ref</t>
  </si>
  <si>
    <t>Typ</t>
  </si>
  <si>
    <t>Option</t>
  </si>
  <si>
    <t>Wert</t>
  </si>
  <si>
    <t>Beschreibung</t>
  </si>
  <si>
    <t>G&amp;F-NR</t>
  </si>
  <si>
    <t>Hersteller</t>
  </si>
  <si>
    <t>Herst.-Nr.</t>
  </si>
  <si>
    <t>Lieferant</t>
  </si>
  <si>
    <t>Best.-Nr.</t>
  </si>
  <si>
    <t>Lage</t>
  </si>
  <si>
    <t>SMD-Resistor, 0603, 0,063W, 1%, 100ppm</t>
  </si>
  <si>
    <t>Top</t>
  </si>
  <si>
    <t>Farnell</t>
  </si>
  <si>
    <t>R207</t>
  </si>
  <si>
    <t>0603/10K0/1%</t>
  </si>
  <si>
    <t>10k0/1%</t>
  </si>
  <si>
    <t>101-0006R</t>
  </si>
  <si>
    <t>R208</t>
  </si>
  <si>
    <t>R209</t>
  </si>
  <si>
    <t>0603/N.B.</t>
  </si>
  <si>
    <t>n.b.</t>
  </si>
  <si>
    <t>SMD-Resistor, 0603, 0,063W, 1%</t>
  </si>
  <si>
    <t>906-0002</t>
  </si>
  <si>
    <t>R210</t>
  </si>
  <si>
    <t>R211</t>
  </si>
  <si>
    <t>0603/0R</t>
  </si>
  <si>
    <t>0R</t>
  </si>
  <si>
    <t>SMD-Resistor, IEC-0603, 0,063W, 5%</t>
  </si>
  <si>
    <t>100-0065R</t>
  </si>
  <si>
    <t>1469739</t>
  </si>
  <si>
    <t>R212</t>
  </si>
  <si>
    <t>R304</t>
  </si>
  <si>
    <t>R301</t>
  </si>
  <si>
    <t>0603/2R20/1%</t>
  </si>
  <si>
    <t>2R20 1%</t>
  </si>
  <si>
    <t>SMD-Resistor, IEC-0603, 0,063W, 1%</t>
  </si>
  <si>
    <t>R306</t>
  </si>
  <si>
    <t>0603/10R0/1%</t>
  </si>
  <si>
    <t>10R0/1%</t>
  </si>
  <si>
    <t>101-0003R</t>
  </si>
  <si>
    <t>2078895</t>
  </si>
  <si>
    <t>R307</t>
  </si>
  <si>
    <t>R308</t>
  </si>
  <si>
    <t>R309</t>
  </si>
  <si>
    <t>R310</t>
  </si>
  <si>
    <t>R311</t>
  </si>
  <si>
    <t>R312</t>
  </si>
  <si>
    <t>R313</t>
  </si>
  <si>
    <t>R314</t>
  </si>
  <si>
    <t>0603/47R0/1%</t>
  </si>
  <si>
    <t>47R0/1%</t>
  </si>
  <si>
    <t>100-0019</t>
  </si>
  <si>
    <t>R315</t>
  </si>
  <si>
    <t>R316</t>
  </si>
  <si>
    <t>R317</t>
  </si>
  <si>
    <t>R318</t>
  </si>
  <si>
    <t>2512/0R05/1W</t>
  </si>
  <si>
    <t>0R05/1W</t>
  </si>
  <si>
    <t>SMD-Resistor, 2512, 1 W, 1 %, 100ppm</t>
  </si>
  <si>
    <t>PANASONIC</t>
  </si>
  <si>
    <t>ERJL1WKF50MU</t>
  </si>
  <si>
    <t>1577586</t>
  </si>
  <si>
    <t>R319</t>
  </si>
  <si>
    <t>R322</t>
  </si>
  <si>
    <t>R323</t>
  </si>
  <si>
    <t>C101</t>
  </si>
  <si>
    <t>0603/1NF/100V</t>
  </si>
  <si>
    <t>1nF/100V</t>
  </si>
  <si>
    <t>Multilayer Chip Capacitors, X7R, IEC-0603</t>
  </si>
  <si>
    <t>Kemet</t>
  </si>
  <si>
    <t>C0603C102K1RACTU</t>
  </si>
  <si>
    <t>1414606</t>
  </si>
  <si>
    <t>C102</t>
  </si>
  <si>
    <t>C103</t>
  </si>
  <si>
    <t>C104</t>
  </si>
  <si>
    <t>C201</t>
  </si>
  <si>
    <t>0603/100NF/50V/X7R</t>
  </si>
  <si>
    <t>100nF/50V</t>
  </si>
  <si>
    <t>Multilayer Chip Capacitors, X7R, 10%,  IEC-0603</t>
  </si>
  <si>
    <t>1288255</t>
  </si>
  <si>
    <t>C209</t>
  </si>
  <si>
    <t>C311</t>
  </si>
  <si>
    <t>C202</t>
  </si>
  <si>
    <t>0603/10NF/25V/COG</t>
  </si>
  <si>
    <t>10nF/25V/COG</t>
  </si>
  <si>
    <t>Multilayer Chip Capacitors, COG, IEC-0603</t>
  </si>
  <si>
    <t>C0603C103J3GACTU</t>
  </si>
  <si>
    <t>KEMET</t>
  </si>
  <si>
    <t>1457729</t>
  </si>
  <si>
    <t>C203</t>
  </si>
  <si>
    <t>0603/4.7UF/10V/X5R</t>
  </si>
  <si>
    <t>4.7uF/10V</t>
  </si>
  <si>
    <t>Multilayer Chip Capacitors, X5R, +-10%, IEC-0603</t>
  </si>
  <si>
    <t>C0603C475K8PACTU</t>
  </si>
  <si>
    <t>AVX</t>
  </si>
  <si>
    <t>12065C475KAT2A</t>
  </si>
  <si>
    <t>1735545</t>
  </si>
  <si>
    <t>C204</t>
  </si>
  <si>
    <t>C208</t>
  </si>
  <si>
    <t>C301</t>
  </si>
  <si>
    <t>0805/22NF/100V</t>
  </si>
  <si>
    <t>22nF/100V</t>
  </si>
  <si>
    <t>Multilayer Chip Capacitors, X7R, IEC-0805</t>
  </si>
  <si>
    <t>1414043</t>
  </si>
  <si>
    <t>C302</t>
  </si>
  <si>
    <t>0805/100NF/100V</t>
  </si>
  <si>
    <t>100nF/100V</t>
  </si>
  <si>
    <t>181-0027</t>
  </si>
  <si>
    <t>C0805C104K1RAC</t>
  </si>
  <si>
    <t>2070444</t>
  </si>
  <si>
    <t>C303</t>
  </si>
  <si>
    <t>C307</t>
  </si>
  <si>
    <t>C304</t>
  </si>
  <si>
    <t>2220/4.7UF/100V</t>
  </si>
  <si>
    <t>4.7uF 100V</t>
  </si>
  <si>
    <t>Multilayer Chip Capacitors, X7R, IEC-2220</t>
  </si>
  <si>
    <t>183-0012R</t>
  </si>
  <si>
    <t>MURATA</t>
  </si>
  <si>
    <t>GRM55ER72A475KA01L</t>
  </si>
  <si>
    <t>TDK</t>
  </si>
  <si>
    <t>C5750X7R2A475M</t>
  </si>
  <si>
    <t>DigiKey</t>
  </si>
  <si>
    <t>490-1934-2-ND</t>
  </si>
  <si>
    <t>C305</t>
  </si>
  <si>
    <t>ELKO/220UF/100V/13X25X5.0_HIGHRIPPLE</t>
  </si>
  <si>
    <t>220uF/100V</t>
  </si>
  <si>
    <t>Elko THT -55°C..105°C; High Ripple; RUBYCON ZLJ; D=12,5mm H=25mm</t>
  </si>
  <si>
    <t>RUBYCON</t>
  </si>
  <si>
    <t>100ZLJ220M12.5X25</t>
  </si>
  <si>
    <t>2102459</t>
  </si>
  <si>
    <t>C306</t>
  </si>
  <si>
    <t>C308</t>
  </si>
  <si>
    <t>0603/2.2UF/16V/X5R</t>
  </si>
  <si>
    <t>2.2uF/16V</t>
  </si>
  <si>
    <t>Multilayer Chip Capacitors, X5R, IEC-0603</t>
  </si>
  <si>
    <t>C0603C225K4PACTU</t>
  </si>
  <si>
    <t>1288203</t>
  </si>
  <si>
    <t>C309</t>
  </si>
  <si>
    <t>C310</t>
  </si>
  <si>
    <t>0603/470NF/25V/X7R</t>
  </si>
  <si>
    <t>470nF/25V</t>
  </si>
  <si>
    <t>Multilayer Chip Capacitors, X7R, +-10%, IEC-0603</t>
  </si>
  <si>
    <t>C0603C474K3RACTU</t>
  </si>
  <si>
    <t>06033C474KAT2A</t>
  </si>
  <si>
    <t>2473546</t>
  </si>
  <si>
    <t>C312</t>
  </si>
  <si>
    <t>C313</t>
  </si>
  <si>
    <t>C314</t>
  </si>
  <si>
    <t>C315</t>
  </si>
  <si>
    <t>D202</t>
  </si>
  <si>
    <t>SDMP0340LAT_SOT-523</t>
  </si>
  <si>
    <t>SDMP0340LAT</t>
  </si>
  <si>
    <t>Dual Schottky Diodes SOT-523</t>
  </si>
  <si>
    <t>Diodes Incorporated</t>
  </si>
  <si>
    <t>Digi-Key</t>
  </si>
  <si>
    <t>SDMP0340LAT-FDICT-ND</t>
  </si>
  <si>
    <t>D203</t>
  </si>
  <si>
    <t>D301</t>
  </si>
  <si>
    <t>SMBJ60A</t>
  </si>
  <si>
    <t>Surface Mount TRANSZORB Transient Voltage Suppressors 600W</t>
  </si>
  <si>
    <t>Littelfuse Inc</t>
  </si>
  <si>
    <t>Fairchild/ON Semiconductor</t>
  </si>
  <si>
    <t>T301</t>
  </si>
  <si>
    <t>BSC072N08NS5</t>
  </si>
  <si>
    <t>OptiMOSTM5 Power-Transistor, 80V, 7,2mOhm, ID74A</t>
  </si>
  <si>
    <t>Infineon</t>
  </si>
  <si>
    <t>BSC072N08NS5ATMA1</t>
  </si>
  <si>
    <t>2725812</t>
  </si>
  <si>
    <t>T302</t>
  </si>
  <si>
    <t>T303</t>
  </si>
  <si>
    <t>T304</t>
  </si>
  <si>
    <t>T305</t>
  </si>
  <si>
    <t>T306</t>
  </si>
  <si>
    <t>T307</t>
  </si>
  <si>
    <t>T308</t>
  </si>
  <si>
    <t>IC201</t>
  </si>
  <si>
    <t>AT25128B-SSHL</t>
  </si>
  <si>
    <t>SPI Serial EEPROM 128K, SO8</t>
  </si>
  <si>
    <t>Atmel</t>
  </si>
  <si>
    <t>AT25128B-SSHL-x</t>
  </si>
  <si>
    <t>1841575</t>
  </si>
  <si>
    <t>IC202</t>
  </si>
  <si>
    <t>LP2985AIM5-3.3</t>
  </si>
  <si>
    <t>Micropower 150 mA Low-Noise Ultra Low-Dropout Regulator in SOT-23 Packages</t>
  </si>
  <si>
    <t>Texas Instruments</t>
  </si>
  <si>
    <t>LP2985AIM5-3.3/NOPB</t>
  </si>
  <si>
    <t>Digi-key</t>
  </si>
  <si>
    <t>LP2985AIM5-3.3/NOPBCT-ND</t>
  </si>
  <si>
    <t>IC301</t>
  </si>
  <si>
    <t>Universal high voltage controller for two-phase bipolar stepper motor. TQFP48-EP</t>
  </si>
  <si>
    <t>TRINAMIC</t>
  </si>
  <si>
    <t>MP_GND102</t>
  </si>
  <si>
    <t>LOETSTUETZPUNKT_1.0MM_VERO</t>
  </si>
  <si>
    <t>Lötstützpunkt 1mm</t>
  </si>
  <si>
    <t>Lötstützpunkt Zn Bohrung 1.0mm TYP 20-2137</t>
  </si>
  <si>
    <t>???</t>
  </si>
  <si>
    <t>VERO</t>
  </si>
  <si>
    <t>20-2137</t>
  </si>
  <si>
    <t>8731128</t>
  </si>
  <si>
    <t>MP_GND104</t>
  </si>
  <si>
    <t>X101</t>
  </si>
  <si>
    <t>BULEI-2X22_SMD_MPE-098-3-044-1_TRINAMIC</t>
  </si>
  <si>
    <t>Interface to µC/MC</t>
  </si>
  <si>
    <t>BUCHSENLEISTE, SMD, RM 2,54mm, 2X22 Pol. Stehend, beidseitig steckbar</t>
  </si>
  <si>
    <t>MPE-Garry</t>
  </si>
  <si>
    <t>MPE-098-3-044-1-NFX-YT</t>
  </si>
  <si>
    <t>Samtec</t>
  </si>
  <si>
    <t>HLE-122-02-F-DV-A</t>
  </si>
  <si>
    <t>X102</t>
  </si>
  <si>
    <t>RIA330_02_RM5</t>
  </si>
  <si>
    <t>RIA 330-02</t>
  </si>
  <si>
    <t>Stiftleiste 2 Pol., RM 5mm, Einbaulage waagerecht, Steckkerstifte 1x1mm, geschlossene Wanne, kodierbar</t>
  </si>
  <si>
    <t>RIA</t>
  </si>
  <si>
    <t>31330102</t>
  </si>
  <si>
    <t>X103</t>
  </si>
  <si>
    <t>RIA182_04_RM35</t>
  </si>
  <si>
    <t>RIA182-04</t>
  </si>
  <si>
    <t>Stiftleiste für Schraubklemme 90°, RIA 182, RM 3,5 mm, 4 Pol.</t>
  </si>
  <si>
    <t>31182104</t>
  </si>
  <si>
    <t>X104</t>
  </si>
  <si>
    <t>RIA349_02_RM5</t>
  </si>
  <si>
    <t>RIA 349-2</t>
  </si>
  <si>
    <t>Schraubklemme steckbar, RIA 349, RM 5 mm, 2 Pol.</t>
  </si>
  <si>
    <t>470-0535R</t>
  </si>
  <si>
    <t>31349102</t>
  </si>
  <si>
    <t>X105</t>
  </si>
  <si>
    <t>RIA169_04_RM35</t>
  </si>
  <si>
    <t>RIA 169-4</t>
  </si>
  <si>
    <t>Schraubklemme steckbar, RIA169, RM3,5 mm, 4 Pol.</t>
  </si>
  <si>
    <t>470-0438R</t>
  </si>
  <si>
    <t>31169104</t>
  </si>
  <si>
    <t>Garry</t>
  </si>
  <si>
    <t>X202</t>
  </si>
  <si>
    <t>STILEI-1X4_JUMPER</t>
  </si>
  <si>
    <t>Stiftleiste 1X4</t>
  </si>
  <si>
    <t>STIFTLEISTE, RM2,54mm, 1X4 Pol.</t>
  </si>
  <si>
    <t>X301</t>
  </si>
  <si>
    <t>JUMPER-IEC-0603-1-2</t>
  </si>
  <si>
    <t>0R00-1-2</t>
  </si>
  <si>
    <t>SMD-Jumper, 0603, default Pin 1 und 2 verbunden</t>
  </si>
  <si>
    <t>Kumulierte Materialliste</t>
  </si>
  <si>
    <t>Anzahl</t>
  </si>
  <si>
    <t>Boards</t>
  </si>
  <si>
    <t>Summe</t>
  </si>
  <si>
    <t>Distributor</t>
  </si>
  <si>
    <t>BestNr</t>
  </si>
  <si>
    <t>Position</t>
  </si>
  <si>
    <t>Anzahl Bestellen</t>
  </si>
  <si>
    <t>Wo</t>
  </si>
  <si>
    <t>Status</t>
  </si>
  <si>
    <t>Bestelldaten</t>
  </si>
  <si>
    <t>FertigungsHinweis</t>
  </si>
  <si>
    <t>AssemblyInfo</t>
  </si>
  <si>
    <t>R207,R208</t>
  </si>
  <si>
    <t>R209,R210</t>
  </si>
  <si>
    <t>R306,R307,R308,R309,R310,R311,R312,R313</t>
  </si>
  <si>
    <t>R314,R315,R316,R317</t>
  </si>
  <si>
    <t>R318,R319</t>
  </si>
  <si>
    <t>R322,R323</t>
  </si>
  <si>
    <t>C101,C102,C103,C104</t>
  </si>
  <si>
    <t>C203,C204,C208</t>
  </si>
  <si>
    <t>C302,C303,C307</t>
  </si>
  <si>
    <t>C305,C306</t>
  </si>
  <si>
    <t>C308,C309</t>
  </si>
  <si>
    <t>C310,C312,C313,C314,C315</t>
  </si>
  <si>
    <t>D202,D203</t>
  </si>
  <si>
    <t>T301,T302,T303,T304,T305,T306,T307,T308</t>
  </si>
  <si>
    <t>MP_GND102,MP_GND104</t>
  </si>
  <si>
    <t>R211,R302</t>
  </si>
  <si>
    <t>X302</t>
  </si>
  <si>
    <t>JUMPER_1X2_OPEN</t>
  </si>
  <si>
    <t>Stiftleiste 1X2</t>
  </si>
  <si>
    <t>Stiftleiste, 2 Pol., Stehend, RM 2,54mm Länge 7mm incl. Jumper</t>
  </si>
  <si>
    <t>STL1-1260GGT-002U</t>
  </si>
  <si>
    <t>R302</t>
  </si>
  <si>
    <t>WW</t>
  </si>
  <si>
    <t>C201,C209,C311</t>
  </si>
  <si>
    <t>R212,R304</t>
  </si>
  <si>
    <t>Do not mount:</t>
  </si>
  <si>
    <t>ERJ-3EKF1002V</t>
  </si>
  <si>
    <t>Panasonic</t>
  </si>
  <si>
    <t>P10.0KHCT-ND</t>
  </si>
  <si>
    <t>RC0603FR-072R2L</t>
  </si>
  <si>
    <t>Yageo</t>
  </si>
  <si>
    <t>311-2.2HRCT-ND</t>
  </si>
  <si>
    <t>ERJ-3EKF47R0V</t>
  </si>
  <si>
    <t>P47.0HCT-ND</t>
  </si>
  <si>
    <t>SMBJ60AFSCT-ND</t>
  </si>
  <si>
    <t>Würh</t>
  </si>
  <si>
    <t>732-5315-ND</t>
  </si>
  <si>
    <t>732-5317-ND</t>
  </si>
  <si>
    <t>TMC2160-TA</t>
  </si>
  <si>
    <t>TMC2160-EVAL_V11</t>
  </si>
  <si>
    <t>10.09.2018</t>
  </si>
  <si>
    <t>09:41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</si>
</sst>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PageLayoutView="0" workbookViewId="0" topLeftCell="A1">
      <selection activeCell="C2" sqref="C2:C4"/>
    </sheetView>
  </sheetViews>
  <sheetFormatPr defaultColWidth="14.140625" defaultRowHeight="12.75"/>
  <cols>
    <col min="1" max="1" width="14.140625" style="0" customWidth="1"/>
    <col min="2" max="2" width="44.8515625" style="0" customWidth="1"/>
    <col min="3" max="3" width="14.140625" style="0" customWidth="1"/>
    <col min="4" max="4" width="19.8515625" style="0" customWidth="1"/>
    <col min="5" max="5" width="89.57421875" style="0" customWidth="1"/>
    <col min="6" max="6" width="14.140625" style="0" customWidth="1"/>
    <col min="7" max="7" width="28.8515625" style="0" customWidth="1"/>
    <col min="8" max="8" width="26.140625" style="0" customWidth="1"/>
    <col min="9" max="9" width="14.140625" style="0" customWidth="1"/>
    <col min="10" max="10" width="24.8515625" style="0" customWidth="1"/>
    <col min="11" max="11" width="14.140625" style="0" customWidth="1"/>
    <col min="12" max="12" width="28.57421875" style="0" customWidth="1"/>
  </cols>
  <sheetData>
    <row r="1" spans="1:26" ht="24.7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5"/>
      <c r="L1" s="3"/>
      <c r="M1" s="5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>
      <c r="A2" s="8"/>
      <c r="B2" s="9" t="s">
        <v>1</v>
      </c>
      <c r="C2" s="3" t="s">
        <v>302</v>
      </c>
      <c r="D2" s="3"/>
      <c r="E2" s="3"/>
      <c r="F2" s="3"/>
      <c r="G2" s="3"/>
      <c r="H2" s="3"/>
      <c r="I2" s="3"/>
      <c r="J2" s="4"/>
      <c r="K2" s="5"/>
      <c r="L2" s="3"/>
      <c r="M2" s="5"/>
      <c r="N2" s="6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>
      <c r="A3" s="8"/>
      <c r="B3" s="9" t="s">
        <v>2</v>
      </c>
      <c r="C3" s="10" t="s">
        <v>303</v>
      </c>
      <c r="D3" s="3"/>
      <c r="E3" s="3"/>
      <c r="F3" s="3"/>
      <c r="G3" s="3"/>
      <c r="H3" s="3"/>
      <c r="I3" s="3"/>
      <c r="J3" s="4"/>
      <c r="K3" s="5"/>
      <c r="L3" s="3"/>
      <c r="M3" s="5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>
      <c r="A4" s="8"/>
      <c r="B4" s="9" t="s">
        <v>3</v>
      </c>
      <c r="C4" s="10" t="s">
        <v>304</v>
      </c>
      <c r="D4" s="3"/>
      <c r="E4" s="3"/>
      <c r="F4" s="3"/>
      <c r="G4" s="3"/>
      <c r="H4" s="3"/>
      <c r="I4" s="3"/>
      <c r="J4" s="4"/>
      <c r="K4" s="5"/>
      <c r="L4" s="3"/>
      <c r="M4" s="5"/>
      <c r="N4" s="6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8"/>
      <c r="B5" s="11" t="s">
        <v>4</v>
      </c>
      <c r="C5" s="12" t="s">
        <v>285</v>
      </c>
      <c r="D5" s="3"/>
      <c r="E5" s="3"/>
      <c r="F5" s="12"/>
      <c r="G5" s="3"/>
      <c r="H5" s="3"/>
      <c r="I5" s="3"/>
      <c r="J5" s="4"/>
      <c r="K5" s="5"/>
      <c r="L5" s="3"/>
      <c r="M5" s="5"/>
      <c r="N5" s="6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8"/>
      <c r="B6" s="9" t="s">
        <v>5</v>
      </c>
      <c r="C6" s="13" t="s">
        <v>6</v>
      </c>
      <c r="D6" s="3"/>
      <c r="E6" s="3"/>
      <c r="F6" s="3"/>
      <c r="G6" s="3"/>
      <c r="H6" s="3"/>
      <c r="I6" s="3"/>
      <c r="J6" s="4"/>
      <c r="K6" s="5"/>
      <c r="L6" s="3"/>
      <c r="M6" s="5"/>
      <c r="N6" s="6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8"/>
      <c r="B7" s="9" t="s">
        <v>7</v>
      </c>
      <c r="C7" s="13" t="s">
        <v>8</v>
      </c>
      <c r="D7" s="3"/>
      <c r="E7" s="3"/>
      <c r="F7" s="3"/>
      <c r="G7" s="3"/>
      <c r="H7" s="3"/>
      <c r="I7" s="3"/>
      <c r="J7" s="4"/>
      <c r="K7" s="5"/>
      <c r="L7" s="3"/>
      <c r="M7" s="5"/>
      <c r="N7" s="6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2"/>
      <c r="B8" s="12"/>
      <c r="C8" s="12"/>
      <c r="D8" s="3"/>
      <c r="E8" s="3"/>
      <c r="F8" s="3"/>
      <c r="G8" s="3"/>
      <c r="H8" s="3"/>
      <c r="I8" s="3"/>
      <c r="J8" s="4"/>
      <c r="K8" s="5"/>
      <c r="L8" s="3"/>
      <c r="M8" s="5"/>
      <c r="N8" s="6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2" t="s">
        <v>9</v>
      </c>
      <c r="B9" s="2" t="s">
        <v>10</v>
      </c>
      <c r="C9" s="2" t="s">
        <v>11</v>
      </c>
      <c r="D9" s="2" t="s">
        <v>12</v>
      </c>
      <c r="E9" s="2" t="s">
        <v>13</v>
      </c>
      <c r="F9" s="2" t="s">
        <v>14</v>
      </c>
      <c r="G9" s="2" t="s">
        <v>15</v>
      </c>
      <c r="H9" s="2" t="s">
        <v>16</v>
      </c>
      <c r="I9" s="2" t="s">
        <v>15</v>
      </c>
      <c r="J9" s="14" t="s">
        <v>16</v>
      </c>
      <c r="K9" s="15" t="s">
        <v>17</v>
      </c>
      <c r="L9" s="2" t="s">
        <v>18</v>
      </c>
      <c r="M9" s="15" t="s">
        <v>19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13" ht="12">
      <c r="A10" t="s">
        <v>23</v>
      </c>
      <c r="B10" t="s">
        <v>24</v>
      </c>
      <c r="D10" t="s">
        <v>25</v>
      </c>
      <c r="E10" t="s">
        <v>20</v>
      </c>
      <c r="F10" t="s">
        <v>26</v>
      </c>
      <c r="G10" t="s">
        <v>290</v>
      </c>
      <c r="H10" t="s">
        <v>289</v>
      </c>
      <c r="K10" t="s">
        <v>131</v>
      </c>
      <c r="L10" s="16" t="s">
        <v>291</v>
      </c>
      <c r="M10" t="s">
        <v>21</v>
      </c>
    </row>
    <row r="11" spans="1:13" ht="12">
      <c r="A11" t="s">
        <v>27</v>
      </c>
      <c r="B11" t="s">
        <v>24</v>
      </c>
      <c r="D11" t="s">
        <v>25</v>
      </c>
      <c r="E11" t="s">
        <v>20</v>
      </c>
      <c r="F11" t="s">
        <v>26</v>
      </c>
      <c r="G11" t="s">
        <v>290</v>
      </c>
      <c r="H11" t="s">
        <v>289</v>
      </c>
      <c r="K11" t="s">
        <v>131</v>
      </c>
      <c r="L11" s="16" t="s">
        <v>291</v>
      </c>
      <c r="M11" t="s">
        <v>21</v>
      </c>
    </row>
    <row r="12" spans="1:13" ht="12">
      <c r="A12" t="s">
        <v>28</v>
      </c>
      <c r="B12" t="s">
        <v>29</v>
      </c>
      <c r="C12" t="s">
        <v>30</v>
      </c>
      <c r="D12" t="s">
        <v>30</v>
      </c>
      <c r="E12" t="s">
        <v>31</v>
      </c>
      <c r="F12" t="s">
        <v>32</v>
      </c>
      <c r="L12" s="16"/>
      <c r="M12" t="s">
        <v>21</v>
      </c>
    </row>
    <row r="13" spans="1:13" ht="12">
      <c r="A13" t="s">
        <v>33</v>
      </c>
      <c r="B13" t="s">
        <v>29</v>
      </c>
      <c r="C13" t="s">
        <v>30</v>
      </c>
      <c r="D13" t="s">
        <v>30</v>
      </c>
      <c r="E13" t="s">
        <v>31</v>
      </c>
      <c r="F13" t="s">
        <v>32</v>
      </c>
      <c r="L13" s="16"/>
      <c r="M13" t="s">
        <v>21</v>
      </c>
    </row>
    <row r="14" spans="1:13" ht="12">
      <c r="A14" t="s">
        <v>34</v>
      </c>
      <c r="B14" t="s">
        <v>35</v>
      </c>
      <c r="D14" t="s">
        <v>36</v>
      </c>
      <c r="E14" t="s">
        <v>37</v>
      </c>
      <c r="F14" t="s">
        <v>38</v>
      </c>
      <c r="K14" t="s">
        <v>22</v>
      </c>
      <c r="L14" s="16" t="s">
        <v>39</v>
      </c>
      <c r="M14" t="s">
        <v>21</v>
      </c>
    </row>
    <row r="15" spans="1:13" ht="12">
      <c r="A15" t="s">
        <v>40</v>
      </c>
      <c r="B15" t="s">
        <v>35</v>
      </c>
      <c r="C15" t="s">
        <v>30</v>
      </c>
      <c r="D15" t="s">
        <v>36</v>
      </c>
      <c r="E15" t="s">
        <v>37</v>
      </c>
      <c r="F15" t="s">
        <v>38</v>
      </c>
      <c r="K15" t="s">
        <v>22</v>
      </c>
      <c r="L15" s="16" t="s">
        <v>39</v>
      </c>
      <c r="M15" t="s">
        <v>21</v>
      </c>
    </row>
    <row r="16" spans="1:13" ht="12">
      <c r="A16" t="s">
        <v>284</v>
      </c>
      <c r="B16" t="s">
        <v>35</v>
      </c>
      <c r="D16" t="s">
        <v>36</v>
      </c>
      <c r="E16" t="s">
        <v>37</v>
      </c>
      <c r="F16" t="s">
        <v>38</v>
      </c>
      <c r="K16" t="s">
        <v>22</v>
      </c>
      <c r="L16" s="16" t="s">
        <v>39</v>
      </c>
      <c r="M16" t="s">
        <v>21</v>
      </c>
    </row>
    <row r="17" spans="1:13" ht="12">
      <c r="A17" t="s">
        <v>41</v>
      </c>
      <c r="B17" t="s">
        <v>35</v>
      </c>
      <c r="C17" t="s">
        <v>30</v>
      </c>
      <c r="D17" t="s">
        <v>36</v>
      </c>
      <c r="E17" t="s">
        <v>37</v>
      </c>
      <c r="F17" t="s">
        <v>38</v>
      </c>
      <c r="K17" t="s">
        <v>22</v>
      </c>
      <c r="L17" s="16" t="s">
        <v>39</v>
      </c>
      <c r="M17" t="s">
        <v>21</v>
      </c>
    </row>
    <row r="18" spans="1:13" ht="12">
      <c r="A18" t="s">
        <v>42</v>
      </c>
      <c r="B18" t="s">
        <v>43</v>
      </c>
      <c r="D18" t="s">
        <v>44</v>
      </c>
      <c r="E18" t="s">
        <v>45</v>
      </c>
      <c r="G18" t="s">
        <v>293</v>
      </c>
      <c r="H18" t="s">
        <v>292</v>
      </c>
      <c r="K18" t="s">
        <v>131</v>
      </c>
      <c r="L18" t="s">
        <v>294</v>
      </c>
      <c r="M18" t="s">
        <v>21</v>
      </c>
    </row>
    <row r="19" spans="1:13" ht="12">
      <c r="A19" t="s">
        <v>46</v>
      </c>
      <c r="B19" t="s">
        <v>47</v>
      </c>
      <c r="D19" t="s">
        <v>48</v>
      </c>
      <c r="E19" t="s">
        <v>20</v>
      </c>
      <c r="F19" t="s">
        <v>49</v>
      </c>
      <c r="K19" t="s">
        <v>22</v>
      </c>
      <c r="L19" s="16" t="s">
        <v>50</v>
      </c>
      <c r="M19" t="s">
        <v>21</v>
      </c>
    </row>
    <row r="20" spans="1:13" ht="12">
      <c r="A20" t="s">
        <v>51</v>
      </c>
      <c r="B20" t="s">
        <v>47</v>
      </c>
      <c r="D20" t="s">
        <v>48</v>
      </c>
      <c r="E20" t="s">
        <v>20</v>
      </c>
      <c r="F20" t="s">
        <v>49</v>
      </c>
      <c r="K20" t="s">
        <v>22</v>
      </c>
      <c r="L20" s="16" t="s">
        <v>50</v>
      </c>
      <c r="M20" t="s">
        <v>21</v>
      </c>
    </row>
    <row r="21" spans="1:13" ht="12">
      <c r="A21" t="s">
        <v>52</v>
      </c>
      <c r="B21" t="s">
        <v>47</v>
      </c>
      <c r="D21" t="s">
        <v>48</v>
      </c>
      <c r="E21" t="s">
        <v>20</v>
      </c>
      <c r="F21" t="s">
        <v>49</v>
      </c>
      <c r="K21" t="s">
        <v>22</v>
      </c>
      <c r="L21" s="16" t="s">
        <v>50</v>
      </c>
      <c r="M21" t="s">
        <v>21</v>
      </c>
    </row>
    <row r="22" spans="1:13" ht="12">
      <c r="A22" t="s">
        <v>53</v>
      </c>
      <c r="B22" t="s">
        <v>47</v>
      </c>
      <c r="D22" t="s">
        <v>48</v>
      </c>
      <c r="E22" t="s">
        <v>20</v>
      </c>
      <c r="F22" t="s">
        <v>49</v>
      </c>
      <c r="K22" t="s">
        <v>22</v>
      </c>
      <c r="L22" s="16" t="s">
        <v>50</v>
      </c>
      <c r="M22" t="s">
        <v>21</v>
      </c>
    </row>
    <row r="23" spans="1:13" ht="12">
      <c r="A23" t="s">
        <v>54</v>
      </c>
      <c r="B23" t="s">
        <v>47</v>
      </c>
      <c r="D23" t="s">
        <v>48</v>
      </c>
      <c r="E23" t="s">
        <v>20</v>
      </c>
      <c r="F23" t="s">
        <v>49</v>
      </c>
      <c r="K23" t="s">
        <v>22</v>
      </c>
      <c r="L23" s="16" t="s">
        <v>50</v>
      </c>
      <c r="M23" t="s">
        <v>21</v>
      </c>
    </row>
    <row r="24" spans="1:13" ht="12">
      <c r="A24" t="s">
        <v>55</v>
      </c>
      <c r="B24" t="s">
        <v>47</v>
      </c>
      <c r="D24" t="s">
        <v>48</v>
      </c>
      <c r="E24" t="s">
        <v>20</v>
      </c>
      <c r="F24" t="s">
        <v>49</v>
      </c>
      <c r="K24" t="s">
        <v>22</v>
      </c>
      <c r="L24" s="16" t="s">
        <v>50</v>
      </c>
      <c r="M24" t="s">
        <v>21</v>
      </c>
    </row>
    <row r="25" spans="1:13" ht="12">
      <c r="A25" t="s">
        <v>56</v>
      </c>
      <c r="B25" t="s">
        <v>47</v>
      </c>
      <c r="D25" t="s">
        <v>48</v>
      </c>
      <c r="E25" t="s">
        <v>20</v>
      </c>
      <c r="F25" t="s">
        <v>49</v>
      </c>
      <c r="K25" t="s">
        <v>22</v>
      </c>
      <c r="L25" s="16" t="s">
        <v>50</v>
      </c>
      <c r="M25" t="s">
        <v>21</v>
      </c>
    </row>
    <row r="26" spans="1:13" ht="12">
      <c r="A26" t="s">
        <v>57</v>
      </c>
      <c r="B26" t="s">
        <v>47</v>
      </c>
      <c r="D26" t="s">
        <v>48</v>
      </c>
      <c r="E26" t="s">
        <v>20</v>
      </c>
      <c r="F26" t="s">
        <v>49</v>
      </c>
      <c r="K26" t="s">
        <v>22</v>
      </c>
      <c r="L26" s="16" t="s">
        <v>50</v>
      </c>
      <c r="M26" t="s">
        <v>21</v>
      </c>
    </row>
    <row r="27" spans="1:13" ht="12">
      <c r="A27" t="s">
        <v>58</v>
      </c>
      <c r="B27" t="s">
        <v>59</v>
      </c>
      <c r="D27" t="s">
        <v>60</v>
      </c>
      <c r="E27" t="s">
        <v>45</v>
      </c>
      <c r="F27" t="s">
        <v>61</v>
      </c>
      <c r="L27" s="16"/>
      <c r="M27" t="s">
        <v>21</v>
      </c>
    </row>
    <row r="28" spans="1:13" ht="12">
      <c r="A28" t="s">
        <v>62</v>
      </c>
      <c r="B28" t="s">
        <v>59</v>
      </c>
      <c r="D28" t="s">
        <v>60</v>
      </c>
      <c r="E28" t="s">
        <v>45</v>
      </c>
      <c r="F28" t="s">
        <v>61</v>
      </c>
      <c r="L28" s="16"/>
      <c r="M28" t="s">
        <v>21</v>
      </c>
    </row>
    <row r="29" spans="1:13" ht="12">
      <c r="A29" t="s">
        <v>63</v>
      </c>
      <c r="B29" t="s">
        <v>59</v>
      </c>
      <c r="D29" t="s">
        <v>60</v>
      </c>
      <c r="E29" t="s">
        <v>45</v>
      </c>
      <c r="F29" t="s">
        <v>61</v>
      </c>
      <c r="L29" s="16"/>
      <c r="M29" t="s">
        <v>21</v>
      </c>
    </row>
    <row r="30" spans="1:13" ht="12">
      <c r="A30" t="s">
        <v>64</v>
      </c>
      <c r="B30" t="s">
        <v>59</v>
      </c>
      <c r="D30" t="s">
        <v>60</v>
      </c>
      <c r="E30" t="s">
        <v>45</v>
      </c>
      <c r="F30" t="s">
        <v>61</v>
      </c>
      <c r="L30" s="16"/>
      <c r="M30" t="s">
        <v>21</v>
      </c>
    </row>
    <row r="31" spans="1:13" ht="12">
      <c r="A31" t="s">
        <v>65</v>
      </c>
      <c r="B31" t="s">
        <v>66</v>
      </c>
      <c r="D31" t="s">
        <v>67</v>
      </c>
      <c r="E31" t="s">
        <v>68</v>
      </c>
      <c r="G31" t="s">
        <v>69</v>
      </c>
      <c r="H31" t="s">
        <v>70</v>
      </c>
      <c r="K31" t="s">
        <v>22</v>
      </c>
      <c r="L31" s="16" t="s">
        <v>71</v>
      </c>
      <c r="M31" t="s">
        <v>21</v>
      </c>
    </row>
    <row r="32" spans="1:13" ht="12">
      <c r="A32" t="s">
        <v>72</v>
      </c>
      <c r="B32" t="s">
        <v>66</v>
      </c>
      <c r="D32" t="s">
        <v>67</v>
      </c>
      <c r="E32" t="s">
        <v>68</v>
      </c>
      <c r="G32" t="s">
        <v>69</v>
      </c>
      <c r="H32" t="s">
        <v>70</v>
      </c>
      <c r="K32" t="s">
        <v>22</v>
      </c>
      <c r="L32" s="16" t="s">
        <v>71</v>
      </c>
      <c r="M32" t="s">
        <v>21</v>
      </c>
    </row>
    <row r="33" spans="1:13" ht="12">
      <c r="A33" t="s">
        <v>73</v>
      </c>
      <c r="B33" t="s">
        <v>66</v>
      </c>
      <c r="C33" t="s">
        <v>30</v>
      </c>
      <c r="D33" t="s">
        <v>67</v>
      </c>
      <c r="E33" t="s">
        <v>68</v>
      </c>
      <c r="G33" t="s">
        <v>69</v>
      </c>
      <c r="H33" t="s">
        <v>70</v>
      </c>
      <c r="K33" t="s">
        <v>22</v>
      </c>
      <c r="L33" s="16" t="s">
        <v>71</v>
      </c>
      <c r="M33" t="s">
        <v>21</v>
      </c>
    </row>
    <row r="34" spans="1:13" ht="12">
      <c r="A34" t="s">
        <v>74</v>
      </c>
      <c r="B34" t="s">
        <v>66</v>
      </c>
      <c r="C34" t="s">
        <v>30</v>
      </c>
      <c r="D34" t="s">
        <v>67</v>
      </c>
      <c r="E34" t="s">
        <v>68</v>
      </c>
      <c r="G34" t="s">
        <v>69</v>
      </c>
      <c r="H34" t="s">
        <v>70</v>
      </c>
      <c r="K34" t="s">
        <v>22</v>
      </c>
      <c r="L34" s="16" t="s">
        <v>71</v>
      </c>
      <c r="M34" t="s">
        <v>21</v>
      </c>
    </row>
    <row r="35" spans="1:13" ht="12">
      <c r="A35" t="s">
        <v>75</v>
      </c>
      <c r="B35" t="s">
        <v>76</v>
      </c>
      <c r="D35" t="s">
        <v>77</v>
      </c>
      <c r="E35" t="s">
        <v>78</v>
      </c>
      <c r="G35" t="s">
        <v>79</v>
      </c>
      <c r="H35" t="s">
        <v>80</v>
      </c>
      <c r="K35" t="s">
        <v>22</v>
      </c>
      <c r="L35" s="16" t="s">
        <v>81</v>
      </c>
      <c r="M35" t="s">
        <v>21</v>
      </c>
    </row>
    <row r="36" spans="1:13" ht="12">
      <c r="A36" t="s">
        <v>82</v>
      </c>
      <c r="B36" t="s">
        <v>76</v>
      </c>
      <c r="D36" t="s">
        <v>77</v>
      </c>
      <c r="E36" t="s">
        <v>78</v>
      </c>
      <c r="G36" t="s">
        <v>79</v>
      </c>
      <c r="H36" t="s">
        <v>80</v>
      </c>
      <c r="K36" t="s">
        <v>22</v>
      </c>
      <c r="L36" s="16" t="s">
        <v>81</v>
      </c>
      <c r="M36" t="s">
        <v>21</v>
      </c>
    </row>
    <row r="37" spans="1:13" ht="12">
      <c r="A37" t="s">
        <v>83</v>
      </c>
      <c r="B37" t="s">
        <v>76</v>
      </c>
      <c r="D37" t="s">
        <v>77</v>
      </c>
      <c r="E37" t="s">
        <v>78</v>
      </c>
      <c r="G37" t="s">
        <v>79</v>
      </c>
      <c r="H37" t="s">
        <v>80</v>
      </c>
      <c r="K37" t="s">
        <v>22</v>
      </c>
      <c r="L37" s="16" t="s">
        <v>81</v>
      </c>
      <c r="M37" t="s">
        <v>21</v>
      </c>
    </row>
    <row r="38" spans="1:13" ht="12">
      <c r="A38" t="s">
        <v>84</v>
      </c>
      <c r="B38" t="s">
        <v>76</v>
      </c>
      <c r="D38" t="s">
        <v>77</v>
      </c>
      <c r="E38" t="s">
        <v>78</v>
      </c>
      <c r="G38" t="s">
        <v>79</v>
      </c>
      <c r="H38" t="s">
        <v>80</v>
      </c>
      <c r="K38" t="s">
        <v>22</v>
      </c>
      <c r="L38" s="16" t="s">
        <v>81</v>
      </c>
      <c r="M38" t="s">
        <v>21</v>
      </c>
    </row>
    <row r="39" spans="1:13" ht="12">
      <c r="A39" t="s">
        <v>85</v>
      </c>
      <c r="B39" t="s">
        <v>86</v>
      </c>
      <c r="D39" t="s">
        <v>87</v>
      </c>
      <c r="E39" t="s">
        <v>88</v>
      </c>
      <c r="K39" t="s">
        <v>22</v>
      </c>
      <c r="L39" s="16" t="s">
        <v>89</v>
      </c>
      <c r="M39" t="s">
        <v>21</v>
      </c>
    </row>
    <row r="40" spans="1:13" ht="12">
      <c r="A40" t="s">
        <v>90</v>
      </c>
      <c r="B40" t="s">
        <v>86</v>
      </c>
      <c r="D40" t="s">
        <v>87</v>
      </c>
      <c r="E40" t="s">
        <v>88</v>
      </c>
      <c r="K40" t="s">
        <v>22</v>
      </c>
      <c r="L40" s="16" t="s">
        <v>89</v>
      </c>
      <c r="M40" t="s">
        <v>21</v>
      </c>
    </row>
    <row r="41" spans="1:13" ht="12">
      <c r="A41" t="s">
        <v>91</v>
      </c>
      <c r="B41" t="s">
        <v>86</v>
      </c>
      <c r="D41" t="s">
        <v>87</v>
      </c>
      <c r="E41" t="s">
        <v>88</v>
      </c>
      <c r="K41" t="s">
        <v>22</v>
      </c>
      <c r="L41" s="16" t="s">
        <v>89</v>
      </c>
      <c r="M41" t="s">
        <v>21</v>
      </c>
    </row>
    <row r="42" spans="1:13" ht="12">
      <c r="A42" t="s">
        <v>92</v>
      </c>
      <c r="B42" t="s">
        <v>93</v>
      </c>
      <c r="D42" t="s">
        <v>94</v>
      </c>
      <c r="E42" t="s">
        <v>95</v>
      </c>
      <c r="G42" t="s">
        <v>96</v>
      </c>
      <c r="H42" t="s">
        <v>97</v>
      </c>
      <c r="K42" t="s">
        <v>22</v>
      </c>
      <c r="L42" s="16" t="s">
        <v>98</v>
      </c>
      <c r="M42" t="s">
        <v>21</v>
      </c>
    </row>
    <row r="43" spans="1:13" ht="12">
      <c r="A43" t="s">
        <v>99</v>
      </c>
      <c r="B43" t="s">
        <v>100</v>
      </c>
      <c r="D43" t="s">
        <v>101</v>
      </c>
      <c r="E43" t="s">
        <v>102</v>
      </c>
      <c r="G43" t="s">
        <v>79</v>
      </c>
      <c r="H43" t="s">
        <v>103</v>
      </c>
      <c r="I43" t="s">
        <v>104</v>
      </c>
      <c r="J43" t="s">
        <v>105</v>
      </c>
      <c r="K43" t="s">
        <v>22</v>
      </c>
      <c r="L43" s="16" t="s">
        <v>106</v>
      </c>
      <c r="M43" t="s">
        <v>21</v>
      </c>
    </row>
    <row r="44" spans="1:13" ht="12">
      <c r="A44" t="s">
        <v>107</v>
      </c>
      <c r="B44" t="s">
        <v>100</v>
      </c>
      <c r="D44" t="s">
        <v>101</v>
      </c>
      <c r="E44" t="s">
        <v>102</v>
      </c>
      <c r="G44" t="s">
        <v>79</v>
      </c>
      <c r="H44" t="s">
        <v>103</v>
      </c>
      <c r="I44" t="s">
        <v>104</v>
      </c>
      <c r="J44" t="s">
        <v>105</v>
      </c>
      <c r="K44" t="s">
        <v>22</v>
      </c>
      <c r="L44" s="16" t="s">
        <v>106</v>
      </c>
      <c r="M44" t="s">
        <v>21</v>
      </c>
    </row>
    <row r="45" spans="1:13" ht="12">
      <c r="A45" t="s">
        <v>108</v>
      </c>
      <c r="B45" t="s">
        <v>100</v>
      </c>
      <c r="D45" t="s">
        <v>101</v>
      </c>
      <c r="E45" t="s">
        <v>102</v>
      </c>
      <c r="G45" t="s">
        <v>79</v>
      </c>
      <c r="H45" t="s">
        <v>103</v>
      </c>
      <c r="I45" t="s">
        <v>104</v>
      </c>
      <c r="J45" t="s">
        <v>105</v>
      </c>
      <c r="K45" t="s">
        <v>22</v>
      </c>
      <c r="L45" s="16" t="s">
        <v>106</v>
      </c>
      <c r="M45" t="s">
        <v>21</v>
      </c>
    </row>
    <row r="46" spans="1:13" ht="12">
      <c r="A46" t="s">
        <v>109</v>
      </c>
      <c r="B46" t="s">
        <v>110</v>
      </c>
      <c r="D46" t="s">
        <v>111</v>
      </c>
      <c r="E46" t="s">
        <v>112</v>
      </c>
      <c r="K46" t="s">
        <v>22</v>
      </c>
      <c r="L46" s="16" t="s">
        <v>113</v>
      </c>
      <c r="M46" t="s">
        <v>21</v>
      </c>
    </row>
    <row r="47" spans="1:13" ht="12">
      <c r="A47" t="s">
        <v>114</v>
      </c>
      <c r="B47" t="s">
        <v>115</v>
      </c>
      <c r="D47" t="s">
        <v>116</v>
      </c>
      <c r="E47" t="s">
        <v>112</v>
      </c>
      <c r="F47" t="s">
        <v>117</v>
      </c>
      <c r="G47" t="s">
        <v>97</v>
      </c>
      <c r="H47" t="s">
        <v>118</v>
      </c>
      <c r="K47" t="s">
        <v>22</v>
      </c>
      <c r="L47" s="16" t="s">
        <v>119</v>
      </c>
      <c r="M47" t="s">
        <v>21</v>
      </c>
    </row>
    <row r="48" spans="1:13" ht="12">
      <c r="A48" t="s">
        <v>120</v>
      </c>
      <c r="B48" t="s">
        <v>115</v>
      </c>
      <c r="D48" t="s">
        <v>116</v>
      </c>
      <c r="E48" t="s">
        <v>112</v>
      </c>
      <c r="F48" t="s">
        <v>117</v>
      </c>
      <c r="G48" t="s">
        <v>97</v>
      </c>
      <c r="H48" t="s">
        <v>118</v>
      </c>
      <c r="K48" t="s">
        <v>22</v>
      </c>
      <c r="L48" s="16" t="s">
        <v>119</v>
      </c>
      <c r="M48" t="s">
        <v>21</v>
      </c>
    </row>
    <row r="49" spans="1:13" ht="12">
      <c r="A49" t="s">
        <v>121</v>
      </c>
      <c r="B49" t="s">
        <v>115</v>
      </c>
      <c r="D49" t="s">
        <v>116</v>
      </c>
      <c r="E49" t="s">
        <v>112</v>
      </c>
      <c r="F49" t="s">
        <v>117</v>
      </c>
      <c r="G49" t="s">
        <v>97</v>
      </c>
      <c r="H49" t="s">
        <v>118</v>
      </c>
      <c r="K49" t="s">
        <v>22</v>
      </c>
      <c r="L49" s="16" t="s">
        <v>119</v>
      </c>
      <c r="M49" t="s">
        <v>21</v>
      </c>
    </row>
    <row r="50" spans="1:13" ht="12">
      <c r="A50" t="s">
        <v>122</v>
      </c>
      <c r="B50" t="s">
        <v>123</v>
      </c>
      <c r="D50" t="s">
        <v>124</v>
      </c>
      <c r="E50" t="s">
        <v>125</v>
      </c>
      <c r="F50" t="s">
        <v>126</v>
      </c>
      <c r="G50" t="s">
        <v>127</v>
      </c>
      <c r="H50" t="s">
        <v>128</v>
      </c>
      <c r="I50" t="s">
        <v>129</v>
      </c>
      <c r="J50" t="s">
        <v>130</v>
      </c>
      <c r="K50" t="s">
        <v>131</v>
      </c>
      <c r="L50" s="16" t="s">
        <v>132</v>
      </c>
      <c r="M50" t="s">
        <v>21</v>
      </c>
    </row>
    <row r="51" spans="1:13" ht="12">
      <c r="A51" t="s">
        <v>133</v>
      </c>
      <c r="B51" t="s">
        <v>134</v>
      </c>
      <c r="D51" t="s">
        <v>135</v>
      </c>
      <c r="E51" t="s">
        <v>136</v>
      </c>
      <c r="G51" t="s">
        <v>137</v>
      </c>
      <c r="H51" t="s">
        <v>138</v>
      </c>
      <c r="K51" t="s">
        <v>22</v>
      </c>
      <c r="L51" s="16" t="s">
        <v>139</v>
      </c>
      <c r="M51" t="s">
        <v>21</v>
      </c>
    </row>
    <row r="52" spans="1:13" ht="12">
      <c r="A52" t="s">
        <v>140</v>
      </c>
      <c r="B52" t="s">
        <v>134</v>
      </c>
      <c r="D52" t="s">
        <v>135</v>
      </c>
      <c r="E52" t="s">
        <v>136</v>
      </c>
      <c r="G52" t="s">
        <v>137</v>
      </c>
      <c r="H52" t="s">
        <v>138</v>
      </c>
      <c r="K52" t="s">
        <v>22</v>
      </c>
      <c r="L52" s="16" t="s">
        <v>139</v>
      </c>
      <c r="M52" t="s">
        <v>21</v>
      </c>
    </row>
    <row r="53" spans="1:13" ht="12">
      <c r="A53" t="s">
        <v>141</v>
      </c>
      <c r="B53" t="s">
        <v>142</v>
      </c>
      <c r="D53" t="s">
        <v>143</v>
      </c>
      <c r="E53" t="s">
        <v>144</v>
      </c>
      <c r="G53" t="s">
        <v>97</v>
      </c>
      <c r="H53" t="s">
        <v>145</v>
      </c>
      <c r="K53" t="s">
        <v>22</v>
      </c>
      <c r="L53" s="16" t="s">
        <v>146</v>
      </c>
      <c r="M53" t="s">
        <v>21</v>
      </c>
    </row>
    <row r="54" spans="1:13" ht="12">
      <c r="A54" t="s">
        <v>147</v>
      </c>
      <c r="B54" t="s">
        <v>142</v>
      </c>
      <c r="D54" t="s">
        <v>143</v>
      </c>
      <c r="E54" t="s">
        <v>144</v>
      </c>
      <c r="G54" t="s">
        <v>97</v>
      </c>
      <c r="H54" t="s">
        <v>145</v>
      </c>
      <c r="K54" t="s">
        <v>22</v>
      </c>
      <c r="L54" s="16" t="s">
        <v>146</v>
      </c>
      <c r="M54" t="s">
        <v>21</v>
      </c>
    </row>
    <row r="55" spans="1:13" ht="12">
      <c r="A55" t="s">
        <v>148</v>
      </c>
      <c r="B55" t="s">
        <v>149</v>
      </c>
      <c r="D55" t="s">
        <v>150</v>
      </c>
      <c r="E55" t="s">
        <v>151</v>
      </c>
      <c r="G55" t="s">
        <v>79</v>
      </c>
      <c r="H55" t="s">
        <v>152</v>
      </c>
      <c r="I55" t="s">
        <v>104</v>
      </c>
      <c r="J55" t="s">
        <v>153</v>
      </c>
      <c r="K55" t="s">
        <v>22</v>
      </c>
      <c r="L55" s="16" t="s">
        <v>154</v>
      </c>
      <c r="M55" t="s">
        <v>21</v>
      </c>
    </row>
    <row r="56" spans="1:13" ht="12">
      <c r="A56" t="s">
        <v>155</v>
      </c>
      <c r="B56" t="s">
        <v>149</v>
      </c>
      <c r="D56" t="s">
        <v>150</v>
      </c>
      <c r="E56" t="s">
        <v>151</v>
      </c>
      <c r="G56" t="s">
        <v>79</v>
      </c>
      <c r="H56" t="s">
        <v>152</v>
      </c>
      <c r="I56" t="s">
        <v>104</v>
      </c>
      <c r="J56" t="s">
        <v>153</v>
      </c>
      <c r="K56" t="s">
        <v>22</v>
      </c>
      <c r="L56" s="16" t="s">
        <v>154</v>
      </c>
      <c r="M56" t="s">
        <v>21</v>
      </c>
    </row>
    <row r="57" spans="1:13" ht="12">
      <c r="A57" t="s">
        <v>156</v>
      </c>
      <c r="B57" t="s">
        <v>149</v>
      </c>
      <c r="D57" t="s">
        <v>150</v>
      </c>
      <c r="E57" t="s">
        <v>151</v>
      </c>
      <c r="G57" t="s">
        <v>79</v>
      </c>
      <c r="H57" t="s">
        <v>152</v>
      </c>
      <c r="I57" t="s">
        <v>104</v>
      </c>
      <c r="J57" t="s">
        <v>153</v>
      </c>
      <c r="K57" t="s">
        <v>22</v>
      </c>
      <c r="L57" s="16" t="s">
        <v>154</v>
      </c>
      <c r="M57" t="s">
        <v>21</v>
      </c>
    </row>
    <row r="58" spans="1:13" ht="12">
      <c r="A58" t="s">
        <v>157</v>
      </c>
      <c r="B58" t="s">
        <v>149</v>
      </c>
      <c r="D58" t="s">
        <v>150</v>
      </c>
      <c r="E58" t="s">
        <v>151</v>
      </c>
      <c r="G58" t="s">
        <v>79</v>
      </c>
      <c r="H58" t="s">
        <v>152</v>
      </c>
      <c r="I58" t="s">
        <v>104</v>
      </c>
      <c r="J58" t="s">
        <v>153</v>
      </c>
      <c r="K58" t="s">
        <v>22</v>
      </c>
      <c r="L58" s="16" t="s">
        <v>154</v>
      </c>
      <c r="M58" t="s">
        <v>21</v>
      </c>
    </row>
    <row r="59" spans="1:13" ht="12">
      <c r="A59" t="s">
        <v>158</v>
      </c>
      <c r="B59" t="s">
        <v>149</v>
      </c>
      <c r="D59" t="s">
        <v>150</v>
      </c>
      <c r="E59" t="s">
        <v>151</v>
      </c>
      <c r="G59" t="s">
        <v>79</v>
      </c>
      <c r="H59" t="s">
        <v>152</v>
      </c>
      <c r="I59" t="s">
        <v>104</v>
      </c>
      <c r="J59" t="s">
        <v>153</v>
      </c>
      <c r="K59" t="s">
        <v>22</v>
      </c>
      <c r="L59" s="16" t="s">
        <v>154</v>
      </c>
      <c r="M59" t="s">
        <v>21</v>
      </c>
    </row>
    <row r="60" spans="1:13" ht="12">
      <c r="A60" t="s">
        <v>159</v>
      </c>
      <c r="B60" t="s">
        <v>160</v>
      </c>
      <c r="D60" t="s">
        <v>161</v>
      </c>
      <c r="E60" t="s">
        <v>162</v>
      </c>
      <c r="G60" t="s">
        <v>163</v>
      </c>
      <c r="H60" t="s">
        <v>161</v>
      </c>
      <c r="K60" t="s">
        <v>164</v>
      </c>
      <c r="L60" s="16" t="s">
        <v>165</v>
      </c>
      <c r="M60" t="s">
        <v>21</v>
      </c>
    </row>
    <row r="61" spans="1:13" ht="12">
      <c r="A61" t="s">
        <v>166</v>
      </c>
      <c r="B61" t="s">
        <v>160</v>
      </c>
      <c r="D61" t="s">
        <v>161</v>
      </c>
      <c r="E61" t="s">
        <v>162</v>
      </c>
      <c r="G61" t="s">
        <v>163</v>
      </c>
      <c r="H61" t="s">
        <v>161</v>
      </c>
      <c r="K61" t="s">
        <v>164</v>
      </c>
      <c r="L61" s="16" t="s">
        <v>165</v>
      </c>
      <c r="M61" t="s">
        <v>21</v>
      </c>
    </row>
    <row r="62" spans="1:13" ht="12">
      <c r="A62" t="s">
        <v>167</v>
      </c>
      <c r="B62" t="s">
        <v>168</v>
      </c>
      <c r="D62" t="s">
        <v>168</v>
      </c>
      <c r="E62" t="s">
        <v>169</v>
      </c>
      <c r="G62" t="s">
        <v>170</v>
      </c>
      <c r="H62" t="s">
        <v>168</v>
      </c>
      <c r="I62" t="s">
        <v>171</v>
      </c>
      <c r="J62" t="s">
        <v>168</v>
      </c>
      <c r="K62" t="s">
        <v>131</v>
      </c>
      <c r="L62" t="s">
        <v>297</v>
      </c>
      <c r="M62" t="s">
        <v>21</v>
      </c>
    </row>
    <row r="63" spans="1:13" ht="12">
      <c r="A63" t="s">
        <v>172</v>
      </c>
      <c r="B63" t="s">
        <v>173</v>
      </c>
      <c r="D63" t="s">
        <v>173</v>
      </c>
      <c r="E63" t="s">
        <v>174</v>
      </c>
      <c r="G63" t="s">
        <v>175</v>
      </c>
      <c r="H63" t="s">
        <v>176</v>
      </c>
      <c r="K63" t="s">
        <v>22</v>
      </c>
      <c r="L63" s="16" t="s">
        <v>177</v>
      </c>
      <c r="M63" t="s">
        <v>21</v>
      </c>
    </row>
    <row r="64" spans="1:13" ht="12">
      <c r="A64" t="s">
        <v>178</v>
      </c>
      <c r="B64" t="s">
        <v>173</v>
      </c>
      <c r="D64" t="s">
        <v>173</v>
      </c>
      <c r="E64" t="s">
        <v>174</v>
      </c>
      <c r="G64" t="s">
        <v>175</v>
      </c>
      <c r="H64" t="s">
        <v>176</v>
      </c>
      <c r="K64" t="s">
        <v>22</v>
      </c>
      <c r="L64" s="16" t="s">
        <v>177</v>
      </c>
      <c r="M64" t="s">
        <v>21</v>
      </c>
    </row>
    <row r="65" spans="1:13" ht="12">
      <c r="A65" t="s">
        <v>179</v>
      </c>
      <c r="B65" t="s">
        <v>173</v>
      </c>
      <c r="D65" t="s">
        <v>173</v>
      </c>
      <c r="E65" t="s">
        <v>174</v>
      </c>
      <c r="G65" t="s">
        <v>175</v>
      </c>
      <c r="H65" t="s">
        <v>176</v>
      </c>
      <c r="K65" t="s">
        <v>22</v>
      </c>
      <c r="L65" s="16" t="s">
        <v>177</v>
      </c>
      <c r="M65" t="s">
        <v>21</v>
      </c>
    </row>
    <row r="66" spans="1:13" ht="12">
      <c r="A66" t="s">
        <v>180</v>
      </c>
      <c r="B66" t="s">
        <v>173</v>
      </c>
      <c r="D66" t="s">
        <v>173</v>
      </c>
      <c r="E66" t="s">
        <v>174</v>
      </c>
      <c r="G66" t="s">
        <v>175</v>
      </c>
      <c r="H66" t="s">
        <v>176</v>
      </c>
      <c r="K66" t="s">
        <v>22</v>
      </c>
      <c r="L66" s="16" t="s">
        <v>177</v>
      </c>
      <c r="M66" t="s">
        <v>21</v>
      </c>
    </row>
    <row r="67" spans="1:13" ht="12">
      <c r="A67" t="s">
        <v>181</v>
      </c>
      <c r="B67" t="s">
        <v>173</v>
      </c>
      <c r="D67" t="s">
        <v>173</v>
      </c>
      <c r="E67" t="s">
        <v>174</v>
      </c>
      <c r="G67" t="s">
        <v>175</v>
      </c>
      <c r="H67" t="s">
        <v>176</v>
      </c>
      <c r="K67" t="s">
        <v>22</v>
      </c>
      <c r="L67" s="16" t="s">
        <v>177</v>
      </c>
      <c r="M67" t="s">
        <v>21</v>
      </c>
    </row>
    <row r="68" spans="1:13" ht="12">
      <c r="A68" t="s">
        <v>182</v>
      </c>
      <c r="B68" t="s">
        <v>173</v>
      </c>
      <c r="D68" t="s">
        <v>173</v>
      </c>
      <c r="E68" t="s">
        <v>174</v>
      </c>
      <c r="G68" t="s">
        <v>175</v>
      </c>
      <c r="H68" t="s">
        <v>176</v>
      </c>
      <c r="K68" t="s">
        <v>22</v>
      </c>
      <c r="L68" s="16" t="s">
        <v>177</v>
      </c>
      <c r="M68" t="s">
        <v>21</v>
      </c>
    </row>
    <row r="69" spans="1:13" ht="12">
      <c r="A69" t="s">
        <v>183</v>
      </c>
      <c r="B69" t="s">
        <v>173</v>
      </c>
      <c r="D69" t="s">
        <v>173</v>
      </c>
      <c r="E69" t="s">
        <v>174</v>
      </c>
      <c r="G69" t="s">
        <v>175</v>
      </c>
      <c r="H69" t="s">
        <v>176</v>
      </c>
      <c r="K69" t="s">
        <v>22</v>
      </c>
      <c r="L69" s="16" t="s">
        <v>177</v>
      </c>
      <c r="M69" t="s">
        <v>21</v>
      </c>
    </row>
    <row r="70" spans="1:13" ht="12">
      <c r="A70" t="s">
        <v>184</v>
      </c>
      <c r="B70" t="s">
        <v>173</v>
      </c>
      <c r="D70" t="s">
        <v>173</v>
      </c>
      <c r="E70" t="s">
        <v>174</v>
      </c>
      <c r="G70" t="s">
        <v>175</v>
      </c>
      <c r="H70" t="s">
        <v>176</v>
      </c>
      <c r="K70" t="s">
        <v>22</v>
      </c>
      <c r="L70" s="16" t="s">
        <v>177</v>
      </c>
      <c r="M70" t="s">
        <v>21</v>
      </c>
    </row>
    <row r="71" spans="1:13" ht="12">
      <c r="A71" t="s">
        <v>185</v>
      </c>
      <c r="B71" t="s">
        <v>186</v>
      </c>
      <c r="D71" t="s">
        <v>186</v>
      </c>
      <c r="E71" t="s">
        <v>187</v>
      </c>
      <c r="G71" t="s">
        <v>188</v>
      </c>
      <c r="H71" t="s">
        <v>189</v>
      </c>
      <c r="K71" t="s">
        <v>22</v>
      </c>
      <c r="L71" s="16" t="s">
        <v>190</v>
      </c>
      <c r="M71" t="s">
        <v>21</v>
      </c>
    </row>
    <row r="72" spans="1:13" ht="12">
      <c r="A72" t="s">
        <v>191</v>
      </c>
      <c r="B72" t="s">
        <v>192</v>
      </c>
      <c r="D72" t="s">
        <v>192</v>
      </c>
      <c r="E72" t="s">
        <v>193</v>
      </c>
      <c r="G72" t="s">
        <v>194</v>
      </c>
      <c r="H72" t="s">
        <v>195</v>
      </c>
      <c r="K72" t="s">
        <v>196</v>
      </c>
      <c r="L72" s="16" t="s">
        <v>197</v>
      </c>
      <c r="M72" t="s">
        <v>21</v>
      </c>
    </row>
    <row r="73" spans="1:13" ht="12">
      <c r="A73" t="s">
        <v>198</v>
      </c>
      <c r="B73" t="s">
        <v>301</v>
      </c>
      <c r="D73" t="s">
        <v>301</v>
      </c>
      <c r="E73" t="s">
        <v>199</v>
      </c>
      <c r="G73" t="s">
        <v>200</v>
      </c>
      <c r="H73" t="s">
        <v>301</v>
      </c>
      <c r="K73" t="s">
        <v>200</v>
      </c>
      <c r="L73" s="16"/>
      <c r="M73" t="s">
        <v>21</v>
      </c>
    </row>
    <row r="74" spans="1:13" ht="12">
      <c r="A74" t="s">
        <v>201</v>
      </c>
      <c r="B74" t="s">
        <v>202</v>
      </c>
      <c r="D74" t="s">
        <v>203</v>
      </c>
      <c r="E74" t="s">
        <v>204</v>
      </c>
      <c r="F74" t="s">
        <v>205</v>
      </c>
      <c r="G74" t="s">
        <v>206</v>
      </c>
      <c r="H74" t="s">
        <v>207</v>
      </c>
      <c r="K74" t="s">
        <v>22</v>
      </c>
      <c r="L74" s="16" t="s">
        <v>208</v>
      </c>
      <c r="M74" t="s">
        <v>21</v>
      </c>
    </row>
    <row r="75" spans="1:13" ht="12">
      <c r="A75" t="s">
        <v>209</v>
      </c>
      <c r="B75" t="s">
        <v>202</v>
      </c>
      <c r="D75" t="s">
        <v>203</v>
      </c>
      <c r="E75" t="s">
        <v>204</v>
      </c>
      <c r="F75" t="s">
        <v>205</v>
      </c>
      <c r="G75" t="s">
        <v>206</v>
      </c>
      <c r="H75" t="s">
        <v>207</v>
      </c>
      <c r="K75" t="s">
        <v>22</v>
      </c>
      <c r="L75" s="16" t="s">
        <v>208</v>
      </c>
      <c r="M75" t="s">
        <v>21</v>
      </c>
    </row>
    <row r="76" spans="1:13" ht="12">
      <c r="A76" t="s">
        <v>210</v>
      </c>
      <c r="B76" t="s">
        <v>211</v>
      </c>
      <c r="D76" t="s">
        <v>212</v>
      </c>
      <c r="E76" t="s">
        <v>213</v>
      </c>
      <c r="G76" t="s">
        <v>214</v>
      </c>
      <c r="H76" t="s">
        <v>215</v>
      </c>
      <c r="I76" t="s">
        <v>216</v>
      </c>
      <c r="J76" t="s">
        <v>217</v>
      </c>
      <c r="L76" s="16"/>
      <c r="M76" t="s">
        <v>21</v>
      </c>
    </row>
    <row r="77" spans="1:13" ht="12">
      <c r="A77" t="s">
        <v>218</v>
      </c>
      <c r="B77" t="s">
        <v>219</v>
      </c>
      <c r="D77" t="s">
        <v>220</v>
      </c>
      <c r="E77" t="s">
        <v>221</v>
      </c>
      <c r="G77" t="s">
        <v>222</v>
      </c>
      <c r="H77" s="16" t="s">
        <v>223</v>
      </c>
      <c r="K77" t="s">
        <v>22</v>
      </c>
      <c r="L77" s="16">
        <v>2774498</v>
      </c>
      <c r="M77" t="s">
        <v>21</v>
      </c>
    </row>
    <row r="78" spans="1:13" ht="12">
      <c r="A78" t="s">
        <v>224</v>
      </c>
      <c r="B78" t="s">
        <v>225</v>
      </c>
      <c r="D78" t="s">
        <v>226</v>
      </c>
      <c r="E78" t="s">
        <v>227</v>
      </c>
      <c r="G78" t="s">
        <v>222</v>
      </c>
      <c r="H78" s="16" t="s">
        <v>228</v>
      </c>
      <c r="K78" t="s">
        <v>22</v>
      </c>
      <c r="L78" s="16">
        <v>2434324</v>
      </c>
      <c r="M78" t="s">
        <v>21</v>
      </c>
    </row>
    <row r="79" spans="1:13" ht="12">
      <c r="A79" t="s">
        <v>229</v>
      </c>
      <c r="B79" t="s">
        <v>230</v>
      </c>
      <c r="D79" t="s">
        <v>231</v>
      </c>
      <c r="E79" t="s">
        <v>232</v>
      </c>
      <c r="F79" t="s">
        <v>233</v>
      </c>
      <c r="G79" t="s">
        <v>222</v>
      </c>
      <c r="H79" s="16" t="s">
        <v>234</v>
      </c>
      <c r="K79" t="s">
        <v>22</v>
      </c>
      <c r="L79" s="16">
        <v>2774518</v>
      </c>
      <c r="M79" t="s">
        <v>21</v>
      </c>
    </row>
    <row r="80" spans="1:13" ht="12" customHeight="1">
      <c r="A80" t="s">
        <v>235</v>
      </c>
      <c r="B80" t="s">
        <v>236</v>
      </c>
      <c r="D80" t="s">
        <v>237</v>
      </c>
      <c r="E80" t="s">
        <v>238</v>
      </c>
      <c r="F80" t="s">
        <v>239</v>
      </c>
      <c r="G80" t="s">
        <v>222</v>
      </c>
      <c r="H80" s="16" t="s">
        <v>240</v>
      </c>
      <c r="K80" t="s">
        <v>22</v>
      </c>
      <c r="L80" s="16">
        <v>2434300</v>
      </c>
      <c r="M80" t="s">
        <v>21</v>
      </c>
    </row>
    <row r="81" spans="1:13" ht="12">
      <c r="A81" t="s">
        <v>242</v>
      </c>
      <c r="B81" t="s">
        <v>243</v>
      </c>
      <c r="D81" t="s">
        <v>244</v>
      </c>
      <c r="E81" t="s">
        <v>245</v>
      </c>
      <c r="G81" t="s">
        <v>298</v>
      </c>
      <c r="H81" s="16">
        <v>61300411121</v>
      </c>
      <c r="K81" t="s">
        <v>131</v>
      </c>
      <c r="L81" t="s">
        <v>300</v>
      </c>
      <c r="M81" t="s">
        <v>21</v>
      </c>
    </row>
    <row r="82" spans="1:13" ht="12">
      <c r="A82" t="s">
        <v>246</v>
      </c>
      <c r="B82" t="s">
        <v>247</v>
      </c>
      <c r="D82" t="s">
        <v>248</v>
      </c>
      <c r="E82" t="s">
        <v>249</v>
      </c>
      <c r="G82" t="s">
        <v>298</v>
      </c>
      <c r="H82" s="16">
        <v>61300211121</v>
      </c>
      <c r="K82" t="s">
        <v>131</v>
      </c>
      <c r="L82" t="s">
        <v>299</v>
      </c>
      <c r="M82" t="s">
        <v>21</v>
      </c>
    </row>
    <row r="83" spans="1:13" ht="12">
      <c r="A83" t="s">
        <v>279</v>
      </c>
      <c r="B83" t="s">
        <v>280</v>
      </c>
      <c r="C83" t="s">
        <v>30</v>
      </c>
      <c r="D83" t="s">
        <v>281</v>
      </c>
      <c r="M83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D7" sqref="D7"/>
    </sheetView>
  </sheetViews>
  <sheetFormatPr defaultColWidth="14.140625" defaultRowHeight="12.75"/>
  <cols>
    <col min="1" max="1" width="14.140625" style="0" customWidth="1"/>
    <col min="2" max="2" width="40.8515625" style="0" customWidth="1"/>
    <col min="3" max="3" width="54.140625" style="0" customWidth="1"/>
    <col min="4" max="4" width="14.140625" style="0" customWidth="1"/>
    <col min="5" max="5" width="17.421875" style="0" customWidth="1"/>
    <col min="6" max="6" width="93.421875" style="0" customWidth="1"/>
    <col min="7" max="7" width="21.8515625" style="0" customWidth="1"/>
    <col min="8" max="8" width="23.8515625" style="0" customWidth="1"/>
    <col min="9" max="9" width="26.421875" style="0" customWidth="1"/>
    <col min="10" max="10" width="18.140625" style="0" customWidth="1"/>
    <col min="11" max="11" width="14.140625" style="0" customWidth="1"/>
    <col min="12" max="12" width="23.57421875" style="0" customWidth="1"/>
  </cols>
  <sheetData>
    <row r="1" spans="1:25" ht="24.75">
      <c r="A1" s="1" t="s">
        <v>250</v>
      </c>
      <c r="B1" s="2"/>
      <c r="D1" s="3"/>
      <c r="E1" s="3"/>
      <c r="F1" s="3"/>
      <c r="G1" s="3"/>
      <c r="H1" s="3"/>
      <c r="I1" s="3"/>
      <c r="J1" s="4"/>
      <c r="K1" s="5"/>
      <c r="L1" s="3"/>
      <c r="M1" s="5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.75">
      <c r="A2" s="17"/>
      <c r="B2" s="8"/>
      <c r="C2" s="9" t="s">
        <v>1</v>
      </c>
      <c r="D2" s="3" t="s">
        <v>302</v>
      </c>
      <c r="E2" s="3"/>
      <c r="F2" s="3"/>
      <c r="G2" s="3"/>
      <c r="H2" s="3"/>
      <c r="I2" s="3"/>
      <c r="J2" s="4"/>
      <c r="K2" s="5"/>
      <c r="L2" s="3"/>
      <c r="M2" s="5"/>
      <c r="N2" s="6"/>
      <c r="O2" s="6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17"/>
      <c r="B3" s="8"/>
      <c r="C3" s="9" t="s">
        <v>2</v>
      </c>
      <c r="D3" s="10" t="s">
        <v>303</v>
      </c>
      <c r="E3" s="3"/>
      <c r="F3" s="3"/>
      <c r="G3" s="3"/>
      <c r="H3" s="3"/>
      <c r="I3" s="3"/>
      <c r="J3" s="4"/>
      <c r="K3" s="5"/>
      <c r="L3" s="3"/>
      <c r="M3" s="5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2.75">
      <c r="A4" s="17"/>
      <c r="B4" s="8"/>
      <c r="C4" s="9" t="s">
        <v>3</v>
      </c>
      <c r="D4" s="10" t="s">
        <v>304</v>
      </c>
      <c r="E4" s="3"/>
      <c r="G4" s="3"/>
      <c r="H4" s="3"/>
      <c r="I4" s="3"/>
      <c r="J4" s="4"/>
      <c r="K4" s="5"/>
      <c r="L4" s="3"/>
      <c r="M4" s="5"/>
      <c r="N4" s="6"/>
      <c r="O4" s="6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17"/>
      <c r="B5" s="8"/>
      <c r="C5" s="11" t="s">
        <v>4</v>
      </c>
      <c r="D5" s="12" t="s">
        <v>285</v>
      </c>
      <c r="E5" s="3"/>
      <c r="F5" s="3"/>
      <c r="G5" s="3"/>
      <c r="H5" s="3"/>
      <c r="I5" s="3"/>
      <c r="J5" s="4"/>
      <c r="K5" s="5"/>
      <c r="L5" s="3"/>
      <c r="M5" s="5"/>
      <c r="N5" s="6"/>
      <c r="O5" s="6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17"/>
      <c r="B6" s="8"/>
      <c r="C6" s="9" t="s">
        <v>5</v>
      </c>
      <c r="D6" s="13" t="s">
        <v>6</v>
      </c>
      <c r="E6" s="3"/>
      <c r="F6" s="3"/>
      <c r="G6" s="3"/>
      <c r="H6" s="3"/>
      <c r="I6" s="3"/>
      <c r="J6" s="4"/>
      <c r="K6" s="5"/>
      <c r="L6" s="3"/>
      <c r="M6" s="5"/>
      <c r="N6" s="6"/>
      <c r="O6" s="6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17"/>
      <c r="B7" s="8"/>
      <c r="C7" s="9" t="s">
        <v>7</v>
      </c>
      <c r="D7" s="13" t="s">
        <v>8</v>
      </c>
      <c r="E7" s="3"/>
      <c r="F7" s="3"/>
      <c r="G7" s="3"/>
      <c r="H7" s="3"/>
      <c r="I7" s="3"/>
      <c r="J7" s="4"/>
      <c r="K7" s="5"/>
      <c r="L7" s="3"/>
      <c r="M7" s="5"/>
      <c r="N7" s="6"/>
      <c r="O7" s="6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17">
        <f>SUM(A10:A1433)</f>
        <v>73</v>
      </c>
      <c r="B8" s="12"/>
      <c r="C8" s="12"/>
      <c r="D8" s="12"/>
      <c r="E8" s="3"/>
      <c r="F8" s="3"/>
      <c r="G8" s="3"/>
      <c r="H8" s="3"/>
      <c r="I8" s="3"/>
      <c r="J8" s="4"/>
      <c r="K8" s="5"/>
      <c r="L8" s="3"/>
      <c r="M8" s="5"/>
      <c r="N8" s="18">
        <v>1</v>
      </c>
      <c r="O8" s="6"/>
      <c r="P8" s="7"/>
      <c r="Q8" s="7"/>
      <c r="R8" s="7"/>
      <c r="S8" s="7"/>
      <c r="T8" s="7"/>
      <c r="U8" s="15"/>
      <c r="V8" s="7"/>
      <c r="W8" s="7"/>
      <c r="X8" s="7"/>
      <c r="Y8" s="7"/>
    </row>
    <row r="9" spans="1:25" ht="12.75">
      <c r="A9" s="17" t="s">
        <v>251</v>
      </c>
      <c r="B9" s="2" t="s">
        <v>9</v>
      </c>
      <c r="C9" s="2" t="s">
        <v>10</v>
      </c>
      <c r="D9" s="2" t="s">
        <v>11</v>
      </c>
      <c r="E9" s="2" t="s">
        <v>12</v>
      </c>
      <c r="F9" s="2" t="s">
        <v>13</v>
      </c>
      <c r="G9" s="2" t="s">
        <v>15</v>
      </c>
      <c r="H9" s="2" t="s">
        <v>16</v>
      </c>
      <c r="I9" s="2" t="s">
        <v>15</v>
      </c>
      <c r="J9" s="14" t="s">
        <v>16</v>
      </c>
      <c r="K9" s="15" t="s">
        <v>17</v>
      </c>
      <c r="L9" s="2" t="s">
        <v>18</v>
      </c>
      <c r="M9" s="15" t="s">
        <v>19</v>
      </c>
      <c r="N9" s="19" t="s">
        <v>252</v>
      </c>
      <c r="O9" s="20" t="s">
        <v>253</v>
      </c>
      <c r="P9" s="7" t="s">
        <v>254</v>
      </c>
      <c r="Q9" s="7" t="s">
        <v>255</v>
      </c>
      <c r="R9" s="7" t="s">
        <v>256</v>
      </c>
      <c r="S9" s="7" t="s">
        <v>257</v>
      </c>
      <c r="T9" s="7" t="s">
        <v>258</v>
      </c>
      <c r="U9" s="15" t="s">
        <v>255</v>
      </c>
      <c r="V9" s="7" t="s">
        <v>259</v>
      </c>
      <c r="W9" s="7" t="s">
        <v>260</v>
      </c>
      <c r="X9" s="7" t="s">
        <v>261</v>
      </c>
      <c r="Y9" s="21" t="s">
        <v>262</v>
      </c>
    </row>
    <row r="10" spans="1:25" ht="12">
      <c r="A10" s="22">
        <v>2</v>
      </c>
      <c r="B10" s="28" t="s">
        <v>263</v>
      </c>
      <c r="C10" t="s">
        <v>24</v>
      </c>
      <c r="E10" t="s">
        <v>25</v>
      </c>
      <c r="F10" t="s">
        <v>20</v>
      </c>
      <c r="G10" t="s">
        <v>290</v>
      </c>
      <c r="H10" t="s">
        <v>289</v>
      </c>
      <c r="K10" t="s">
        <v>131</v>
      </c>
      <c r="L10" s="16" t="s">
        <v>291</v>
      </c>
      <c r="M10" t="s">
        <v>21</v>
      </c>
      <c r="N10" s="23">
        <f aca="true" t="shared" si="0" ref="N10:N39">$N$8</f>
        <v>1</v>
      </c>
      <c r="O10" s="24">
        <f aca="true" t="shared" si="1" ref="O10:O39">A10*N10</f>
        <v>2</v>
      </c>
      <c r="P10" s="25" t="str">
        <f aca="true" t="shared" si="2" ref="P10:P39">IF(O10&gt;0,K10,"")</f>
        <v>DigiKey</v>
      </c>
      <c r="Q10" s="25" t="str">
        <f aca="true" t="shared" si="3" ref="Q10:Q39">IF(O10&gt;0,L10,"")</f>
        <v>P10.0KHCT-ND</v>
      </c>
      <c r="R10" s="22">
        <v>1</v>
      </c>
      <c r="S10" s="22"/>
      <c r="T10" s="26"/>
      <c r="U10" s="26"/>
      <c r="V10" s="26"/>
      <c r="W10" s="27">
        <f aca="true" t="shared" si="4" ref="W10:W39">IF(T10="Farnell",U10&amp;","&amp;S10&amp;","&amp;"Pos "&amp;R10,"")</f>
      </c>
      <c r="Y10" s="27" t="str">
        <f aca="true" t="shared" si="5" ref="Y10:Y39">IF(R10&lt;&gt;"",C10&amp;"="&amp;"Pos "&amp;R10&amp;" "&amp;X10,"")</f>
        <v>0603/10K0/1%=Pos 1 </v>
      </c>
    </row>
    <row r="11" spans="1:25" ht="12">
      <c r="A11" s="22">
        <v>1</v>
      </c>
      <c r="B11" s="28" t="s">
        <v>278</v>
      </c>
      <c r="C11" t="s">
        <v>35</v>
      </c>
      <c r="E11" t="s">
        <v>36</v>
      </c>
      <c r="F11" t="s">
        <v>37</v>
      </c>
      <c r="K11" t="s">
        <v>22</v>
      </c>
      <c r="L11" s="16" t="s">
        <v>39</v>
      </c>
      <c r="M11" t="s">
        <v>21</v>
      </c>
      <c r="N11" s="23">
        <f t="shared" si="0"/>
        <v>1</v>
      </c>
      <c r="O11" s="24">
        <f t="shared" si="1"/>
        <v>1</v>
      </c>
      <c r="P11" s="25" t="str">
        <f t="shared" si="2"/>
        <v>Farnell</v>
      </c>
      <c r="Q11" s="25" t="str">
        <f t="shared" si="3"/>
        <v>1469739</v>
      </c>
      <c r="R11" s="22">
        <v>2</v>
      </c>
      <c r="S11" s="22"/>
      <c r="T11" s="26"/>
      <c r="U11" s="26"/>
      <c r="V11" s="26"/>
      <c r="W11" s="27">
        <f t="shared" si="4"/>
      </c>
      <c r="Y11" s="27" t="str">
        <f t="shared" si="5"/>
        <v>0603/0R=Pos 2 </v>
      </c>
    </row>
    <row r="12" spans="1:25" ht="12">
      <c r="A12" s="22">
        <v>1</v>
      </c>
      <c r="B12" s="28" t="s">
        <v>42</v>
      </c>
      <c r="C12" t="s">
        <v>43</v>
      </c>
      <c r="E12" t="s">
        <v>44</v>
      </c>
      <c r="F12" t="s">
        <v>45</v>
      </c>
      <c r="G12" t="s">
        <v>293</v>
      </c>
      <c r="H12" t="s">
        <v>292</v>
      </c>
      <c r="K12" t="s">
        <v>131</v>
      </c>
      <c r="L12" t="s">
        <v>294</v>
      </c>
      <c r="M12" t="s">
        <v>21</v>
      </c>
      <c r="N12" s="23">
        <f t="shared" si="0"/>
        <v>1</v>
      </c>
      <c r="O12" s="24">
        <f t="shared" si="1"/>
        <v>1</v>
      </c>
      <c r="P12" s="25" t="str">
        <f t="shared" si="2"/>
        <v>DigiKey</v>
      </c>
      <c r="Q12" s="25" t="str">
        <f t="shared" si="3"/>
        <v>311-2.2HRCT-ND</v>
      </c>
      <c r="R12" s="22">
        <v>3</v>
      </c>
      <c r="S12" s="22"/>
      <c r="T12" s="26"/>
      <c r="U12" s="26"/>
      <c r="V12" s="26"/>
      <c r="W12" s="27">
        <f t="shared" si="4"/>
      </c>
      <c r="Y12" s="27" t="str">
        <f t="shared" si="5"/>
        <v>0603/2R20/1%=Pos 3 </v>
      </c>
    </row>
    <row r="13" spans="1:25" ht="12">
      <c r="A13" s="22">
        <v>8</v>
      </c>
      <c r="B13" s="28" t="s">
        <v>265</v>
      </c>
      <c r="C13" t="s">
        <v>47</v>
      </c>
      <c r="E13" t="s">
        <v>48</v>
      </c>
      <c r="F13" t="s">
        <v>20</v>
      </c>
      <c r="K13" t="s">
        <v>22</v>
      </c>
      <c r="L13" s="16" t="s">
        <v>50</v>
      </c>
      <c r="M13" t="s">
        <v>21</v>
      </c>
      <c r="N13" s="23">
        <f t="shared" si="0"/>
        <v>1</v>
      </c>
      <c r="O13" s="24">
        <f t="shared" si="1"/>
        <v>8</v>
      </c>
      <c r="P13" s="25" t="str">
        <f t="shared" si="2"/>
        <v>Farnell</v>
      </c>
      <c r="Q13" s="25" t="str">
        <f t="shared" si="3"/>
        <v>2078895</v>
      </c>
      <c r="R13" s="22">
        <v>4</v>
      </c>
      <c r="S13" s="22"/>
      <c r="T13" s="26"/>
      <c r="U13" s="26"/>
      <c r="V13" s="26"/>
      <c r="W13" s="27">
        <f t="shared" si="4"/>
      </c>
      <c r="Y13" s="27" t="str">
        <f t="shared" si="5"/>
        <v>0603/10R0/1%=Pos 4 </v>
      </c>
    </row>
    <row r="14" spans="1:25" ht="12">
      <c r="A14" s="22">
        <v>4</v>
      </c>
      <c r="B14" s="28" t="s">
        <v>266</v>
      </c>
      <c r="C14" t="s">
        <v>59</v>
      </c>
      <c r="E14" t="s">
        <v>60</v>
      </c>
      <c r="F14" t="s">
        <v>45</v>
      </c>
      <c r="G14" t="s">
        <v>290</v>
      </c>
      <c r="H14" t="s">
        <v>295</v>
      </c>
      <c r="K14" t="s">
        <v>131</v>
      </c>
      <c r="L14" t="s">
        <v>296</v>
      </c>
      <c r="M14" t="s">
        <v>21</v>
      </c>
      <c r="N14" s="23">
        <f t="shared" si="0"/>
        <v>1</v>
      </c>
      <c r="O14" s="24">
        <f t="shared" si="1"/>
        <v>4</v>
      </c>
      <c r="P14" s="25" t="str">
        <f t="shared" si="2"/>
        <v>DigiKey</v>
      </c>
      <c r="Q14" s="25" t="str">
        <f t="shared" si="3"/>
        <v>P47.0HCT-ND</v>
      </c>
      <c r="R14" s="22">
        <v>5</v>
      </c>
      <c r="S14" s="22"/>
      <c r="T14" s="26"/>
      <c r="U14" s="26"/>
      <c r="V14" s="26"/>
      <c r="W14" s="27">
        <f t="shared" si="4"/>
      </c>
      <c r="Y14" s="27" t="str">
        <f t="shared" si="5"/>
        <v>0603/47R0/1%=Pos 5 </v>
      </c>
    </row>
    <row r="15" spans="1:25" ht="12">
      <c r="A15" s="22">
        <v>2</v>
      </c>
      <c r="B15" s="28" t="s">
        <v>267</v>
      </c>
      <c r="C15" t="s">
        <v>66</v>
      </c>
      <c r="E15" t="s">
        <v>67</v>
      </c>
      <c r="F15" t="s">
        <v>68</v>
      </c>
      <c r="G15" t="s">
        <v>69</v>
      </c>
      <c r="H15" t="s">
        <v>70</v>
      </c>
      <c r="K15" t="s">
        <v>22</v>
      </c>
      <c r="L15" s="16" t="s">
        <v>71</v>
      </c>
      <c r="M15" t="s">
        <v>21</v>
      </c>
      <c r="N15" s="23">
        <f t="shared" si="0"/>
        <v>1</v>
      </c>
      <c r="O15" s="24">
        <f t="shared" si="1"/>
        <v>2</v>
      </c>
      <c r="P15" s="25" t="str">
        <f t="shared" si="2"/>
        <v>Farnell</v>
      </c>
      <c r="Q15" s="25" t="str">
        <f t="shared" si="3"/>
        <v>1577586</v>
      </c>
      <c r="R15" s="22">
        <v>6</v>
      </c>
      <c r="S15" s="22"/>
      <c r="T15" s="26"/>
      <c r="U15" s="26"/>
      <c r="V15" s="26"/>
      <c r="W15" s="27">
        <f t="shared" si="4"/>
      </c>
      <c r="Y15" s="27" t="str">
        <f t="shared" si="5"/>
        <v>2512/0R05/1W=Pos 6 </v>
      </c>
    </row>
    <row r="16" spans="1:25" ht="12">
      <c r="A16" s="22">
        <v>4</v>
      </c>
      <c r="B16" s="28" t="s">
        <v>269</v>
      </c>
      <c r="C16" t="s">
        <v>76</v>
      </c>
      <c r="E16" t="s">
        <v>77</v>
      </c>
      <c r="F16" t="s">
        <v>78</v>
      </c>
      <c r="G16" t="s">
        <v>79</v>
      </c>
      <c r="H16" t="s">
        <v>80</v>
      </c>
      <c r="K16" t="s">
        <v>22</v>
      </c>
      <c r="L16" s="16" t="s">
        <v>81</v>
      </c>
      <c r="M16" t="s">
        <v>21</v>
      </c>
      <c r="N16" s="23">
        <f t="shared" si="0"/>
        <v>1</v>
      </c>
      <c r="O16" s="24">
        <f t="shared" si="1"/>
        <v>4</v>
      </c>
      <c r="P16" s="25" t="str">
        <f t="shared" si="2"/>
        <v>Farnell</v>
      </c>
      <c r="Q16" s="25" t="str">
        <f t="shared" si="3"/>
        <v>1414606</v>
      </c>
      <c r="R16" s="22">
        <v>7</v>
      </c>
      <c r="S16" s="22"/>
      <c r="T16" s="26"/>
      <c r="U16" s="26"/>
      <c r="V16" s="26"/>
      <c r="W16" s="27">
        <f t="shared" si="4"/>
      </c>
      <c r="Y16" s="27" t="str">
        <f t="shared" si="5"/>
        <v>0603/1NF/100V=Pos 7 </v>
      </c>
    </row>
    <row r="17" spans="1:25" ht="12">
      <c r="A17" s="22">
        <v>3</v>
      </c>
      <c r="B17" s="28" t="s">
        <v>286</v>
      </c>
      <c r="C17" t="s">
        <v>86</v>
      </c>
      <c r="E17" t="s">
        <v>87</v>
      </c>
      <c r="F17" t="s">
        <v>88</v>
      </c>
      <c r="K17" t="s">
        <v>22</v>
      </c>
      <c r="L17" s="16" t="s">
        <v>89</v>
      </c>
      <c r="M17" t="s">
        <v>21</v>
      </c>
      <c r="N17" s="23">
        <f t="shared" si="0"/>
        <v>1</v>
      </c>
      <c r="O17" s="24">
        <f t="shared" si="1"/>
        <v>3</v>
      </c>
      <c r="P17" s="25" t="str">
        <f t="shared" si="2"/>
        <v>Farnell</v>
      </c>
      <c r="Q17" s="25" t="str">
        <f t="shared" si="3"/>
        <v>1288255</v>
      </c>
      <c r="R17" s="22">
        <v>8</v>
      </c>
      <c r="S17" s="22"/>
      <c r="T17" s="26"/>
      <c r="U17" s="26"/>
      <c r="V17" s="26"/>
      <c r="W17" s="27">
        <f t="shared" si="4"/>
      </c>
      <c r="Y17" s="27" t="str">
        <f t="shared" si="5"/>
        <v>0603/100NF/50V/X7R=Pos 8 </v>
      </c>
    </row>
    <row r="18" spans="1:25" ht="12">
      <c r="A18" s="22">
        <v>1</v>
      </c>
      <c r="B18" s="28" t="s">
        <v>92</v>
      </c>
      <c r="C18" t="s">
        <v>93</v>
      </c>
      <c r="E18" t="s">
        <v>94</v>
      </c>
      <c r="F18" t="s">
        <v>95</v>
      </c>
      <c r="G18" t="s">
        <v>96</v>
      </c>
      <c r="H18" t="s">
        <v>97</v>
      </c>
      <c r="K18" t="s">
        <v>22</v>
      </c>
      <c r="L18" s="16" t="s">
        <v>98</v>
      </c>
      <c r="M18" t="s">
        <v>21</v>
      </c>
      <c r="N18" s="23">
        <f t="shared" si="0"/>
        <v>1</v>
      </c>
      <c r="O18" s="24">
        <f t="shared" si="1"/>
        <v>1</v>
      </c>
      <c r="P18" s="25" t="str">
        <f t="shared" si="2"/>
        <v>Farnell</v>
      </c>
      <c r="Q18" s="25" t="str">
        <f t="shared" si="3"/>
        <v>1457729</v>
      </c>
      <c r="R18" s="22">
        <v>9</v>
      </c>
      <c r="S18" s="22"/>
      <c r="T18" s="26"/>
      <c r="U18" s="26"/>
      <c r="V18" s="26"/>
      <c r="W18" s="27">
        <f t="shared" si="4"/>
      </c>
      <c r="Y18" s="27" t="str">
        <f t="shared" si="5"/>
        <v>0603/10NF/25V/COG=Pos 9 </v>
      </c>
    </row>
    <row r="19" spans="1:25" ht="12">
      <c r="A19" s="22">
        <v>3</v>
      </c>
      <c r="B19" s="28" t="s">
        <v>270</v>
      </c>
      <c r="C19" t="s">
        <v>100</v>
      </c>
      <c r="E19" t="s">
        <v>101</v>
      </c>
      <c r="F19" t="s">
        <v>102</v>
      </c>
      <c r="G19" t="s">
        <v>79</v>
      </c>
      <c r="H19" t="s">
        <v>103</v>
      </c>
      <c r="I19" t="s">
        <v>104</v>
      </c>
      <c r="J19" t="s">
        <v>105</v>
      </c>
      <c r="K19" t="s">
        <v>22</v>
      </c>
      <c r="L19" s="16" t="s">
        <v>106</v>
      </c>
      <c r="M19" t="s">
        <v>21</v>
      </c>
      <c r="N19" s="23">
        <f t="shared" si="0"/>
        <v>1</v>
      </c>
      <c r="O19" s="24">
        <f t="shared" si="1"/>
        <v>3</v>
      </c>
      <c r="P19" s="25" t="str">
        <f t="shared" si="2"/>
        <v>Farnell</v>
      </c>
      <c r="Q19" s="25" t="str">
        <f t="shared" si="3"/>
        <v>1735545</v>
      </c>
      <c r="R19" s="22">
        <v>10</v>
      </c>
      <c r="S19" s="22"/>
      <c r="T19" s="26"/>
      <c r="U19" s="26"/>
      <c r="V19" s="26"/>
      <c r="W19" s="27">
        <f t="shared" si="4"/>
      </c>
      <c r="Y19" s="27" t="str">
        <f t="shared" si="5"/>
        <v>0603/4.7UF/10V/X5R=Pos 10 </v>
      </c>
    </row>
    <row r="20" spans="1:25" ht="12">
      <c r="A20" s="22">
        <v>1</v>
      </c>
      <c r="B20" s="28" t="s">
        <v>109</v>
      </c>
      <c r="C20" t="s">
        <v>110</v>
      </c>
      <c r="E20" t="s">
        <v>111</v>
      </c>
      <c r="F20" t="s">
        <v>112</v>
      </c>
      <c r="K20" t="s">
        <v>22</v>
      </c>
      <c r="L20" s="16" t="s">
        <v>113</v>
      </c>
      <c r="M20" t="s">
        <v>21</v>
      </c>
      <c r="N20" s="23">
        <f t="shared" si="0"/>
        <v>1</v>
      </c>
      <c r="O20" s="24">
        <f t="shared" si="1"/>
        <v>1</v>
      </c>
      <c r="P20" s="25" t="str">
        <f t="shared" si="2"/>
        <v>Farnell</v>
      </c>
      <c r="Q20" s="25" t="str">
        <f t="shared" si="3"/>
        <v>1414043</v>
      </c>
      <c r="R20" s="22">
        <v>11</v>
      </c>
      <c r="S20" s="22"/>
      <c r="T20" s="26"/>
      <c r="U20" s="26"/>
      <c r="V20" s="26"/>
      <c r="W20" s="27">
        <f t="shared" si="4"/>
      </c>
      <c r="Y20" s="27" t="str">
        <f t="shared" si="5"/>
        <v>0805/22NF/100V=Pos 11 </v>
      </c>
    </row>
    <row r="21" spans="1:25" ht="12">
      <c r="A21" s="22">
        <v>3</v>
      </c>
      <c r="B21" s="28" t="s">
        <v>271</v>
      </c>
      <c r="C21" t="s">
        <v>115</v>
      </c>
      <c r="E21" t="s">
        <v>116</v>
      </c>
      <c r="F21" t="s">
        <v>112</v>
      </c>
      <c r="G21" t="s">
        <v>97</v>
      </c>
      <c r="H21" t="s">
        <v>118</v>
      </c>
      <c r="K21" t="s">
        <v>22</v>
      </c>
      <c r="L21" s="16" t="s">
        <v>119</v>
      </c>
      <c r="M21" t="s">
        <v>21</v>
      </c>
      <c r="N21" s="23">
        <f t="shared" si="0"/>
        <v>1</v>
      </c>
      <c r="O21" s="24">
        <f t="shared" si="1"/>
        <v>3</v>
      </c>
      <c r="P21" s="25" t="str">
        <f t="shared" si="2"/>
        <v>Farnell</v>
      </c>
      <c r="Q21" s="25" t="str">
        <f t="shared" si="3"/>
        <v>2070444</v>
      </c>
      <c r="R21" s="22">
        <v>12</v>
      </c>
      <c r="S21" s="22"/>
      <c r="T21" s="26"/>
      <c r="U21" s="26"/>
      <c r="V21" s="26"/>
      <c r="W21" s="27">
        <f t="shared" si="4"/>
      </c>
      <c r="Y21" s="27" t="str">
        <f t="shared" si="5"/>
        <v>0805/100NF/100V=Pos 12 </v>
      </c>
    </row>
    <row r="22" spans="1:25" ht="12">
      <c r="A22" s="22">
        <v>1</v>
      </c>
      <c r="B22" s="28" t="s">
        <v>122</v>
      </c>
      <c r="C22" t="s">
        <v>123</v>
      </c>
      <c r="E22" t="s">
        <v>124</v>
      </c>
      <c r="F22" t="s">
        <v>125</v>
      </c>
      <c r="G22" t="s">
        <v>127</v>
      </c>
      <c r="H22" t="s">
        <v>128</v>
      </c>
      <c r="I22" t="s">
        <v>129</v>
      </c>
      <c r="J22" t="s">
        <v>130</v>
      </c>
      <c r="K22" t="s">
        <v>131</v>
      </c>
      <c r="L22" t="s">
        <v>132</v>
      </c>
      <c r="M22" t="s">
        <v>21</v>
      </c>
      <c r="N22" s="23">
        <f t="shared" si="0"/>
        <v>1</v>
      </c>
      <c r="O22" s="24">
        <f t="shared" si="1"/>
        <v>1</v>
      </c>
      <c r="P22" s="25" t="str">
        <f t="shared" si="2"/>
        <v>DigiKey</v>
      </c>
      <c r="Q22" s="25" t="str">
        <f t="shared" si="3"/>
        <v>490-1934-2-ND</v>
      </c>
      <c r="R22" s="22">
        <v>13</v>
      </c>
      <c r="S22" s="22"/>
      <c r="T22" s="26"/>
      <c r="U22" s="26"/>
      <c r="V22" s="26"/>
      <c r="W22" s="27">
        <f t="shared" si="4"/>
      </c>
      <c r="Y22" s="27" t="str">
        <f t="shared" si="5"/>
        <v>2220/4.7UF/100V=Pos 13 </v>
      </c>
    </row>
    <row r="23" spans="1:25" ht="12">
      <c r="A23" s="22">
        <v>2</v>
      </c>
      <c r="B23" s="28" t="s">
        <v>272</v>
      </c>
      <c r="C23" t="s">
        <v>134</v>
      </c>
      <c r="E23" t="s">
        <v>135</v>
      </c>
      <c r="F23" t="s">
        <v>136</v>
      </c>
      <c r="G23" t="s">
        <v>137</v>
      </c>
      <c r="H23" t="s">
        <v>138</v>
      </c>
      <c r="K23" t="s">
        <v>22</v>
      </c>
      <c r="L23" s="16" t="s">
        <v>139</v>
      </c>
      <c r="M23" t="s">
        <v>21</v>
      </c>
      <c r="N23" s="23">
        <f t="shared" si="0"/>
        <v>1</v>
      </c>
      <c r="O23" s="24">
        <f t="shared" si="1"/>
        <v>2</v>
      </c>
      <c r="P23" s="25" t="str">
        <f t="shared" si="2"/>
        <v>Farnell</v>
      </c>
      <c r="Q23" s="25" t="str">
        <f t="shared" si="3"/>
        <v>2102459</v>
      </c>
      <c r="R23" s="22">
        <v>14</v>
      </c>
      <c r="S23" s="22"/>
      <c r="T23" s="26"/>
      <c r="U23" s="26"/>
      <c r="V23" s="26"/>
      <c r="W23" s="27">
        <f t="shared" si="4"/>
      </c>
      <c r="Y23" s="27" t="str">
        <f t="shared" si="5"/>
        <v>ELKO/220UF/100V/13X25X5.0_HIGHRIPPLE=Pos 14 </v>
      </c>
    </row>
    <row r="24" spans="1:25" ht="12">
      <c r="A24" s="22">
        <v>2</v>
      </c>
      <c r="B24" s="28" t="s">
        <v>273</v>
      </c>
      <c r="C24" t="s">
        <v>142</v>
      </c>
      <c r="E24" t="s">
        <v>143</v>
      </c>
      <c r="F24" t="s">
        <v>144</v>
      </c>
      <c r="G24" t="s">
        <v>97</v>
      </c>
      <c r="H24" t="s">
        <v>145</v>
      </c>
      <c r="K24" t="s">
        <v>22</v>
      </c>
      <c r="L24" s="16" t="s">
        <v>146</v>
      </c>
      <c r="M24" t="s">
        <v>21</v>
      </c>
      <c r="N24" s="23">
        <f t="shared" si="0"/>
        <v>1</v>
      </c>
      <c r="O24" s="24">
        <f t="shared" si="1"/>
        <v>2</v>
      </c>
      <c r="P24" s="25" t="str">
        <f t="shared" si="2"/>
        <v>Farnell</v>
      </c>
      <c r="Q24" s="25" t="str">
        <f t="shared" si="3"/>
        <v>1288203</v>
      </c>
      <c r="R24" s="22">
        <v>15</v>
      </c>
      <c r="S24" s="22"/>
      <c r="T24" s="26"/>
      <c r="U24" s="26"/>
      <c r="V24" s="26"/>
      <c r="W24" s="27">
        <f t="shared" si="4"/>
      </c>
      <c r="Y24" s="27" t="str">
        <f t="shared" si="5"/>
        <v>0603/2.2UF/16V/X5R=Pos 15 </v>
      </c>
    </row>
    <row r="25" spans="1:25" ht="12">
      <c r="A25" s="22">
        <v>5</v>
      </c>
      <c r="B25" s="28" t="s">
        <v>274</v>
      </c>
      <c r="C25" t="s">
        <v>149</v>
      </c>
      <c r="E25" t="s">
        <v>150</v>
      </c>
      <c r="F25" t="s">
        <v>151</v>
      </c>
      <c r="G25" t="s">
        <v>79</v>
      </c>
      <c r="H25" t="s">
        <v>152</v>
      </c>
      <c r="I25" t="s">
        <v>104</v>
      </c>
      <c r="J25" t="s">
        <v>153</v>
      </c>
      <c r="K25" t="s">
        <v>22</v>
      </c>
      <c r="L25" s="16" t="s">
        <v>154</v>
      </c>
      <c r="M25" t="s">
        <v>21</v>
      </c>
      <c r="N25" s="23">
        <f t="shared" si="0"/>
        <v>1</v>
      </c>
      <c r="O25" s="24">
        <f t="shared" si="1"/>
        <v>5</v>
      </c>
      <c r="P25" s="25" t="str">
        <f t="shared" si="2"/>
        <v>Farnell</v>
      </c>
      <c r="Q25" s="25" t="str">
        <f t="shared" si="3"/>
        <v>2473546</v>
      </c>
      <c r="R25" s="22">
        <v>16</v>
      </c>
      <c r="S25" s="22"/>
      <c r="T25" s="26"/>
      <c r="U25" s="26"/>
      <c r="V25" s="26"/>
      <c r="W25" s="27">
        <f t="shared" si="4"/>
      </c>
      <c r="Y25" s="27" t="str">
        <f t="shared" si="5"/>
        <v>0603/470NF/25V/X7R=Pos 16 </v>
      </c>
    </row>
    <row r="26" spans="1:25" ht="12">
      <c r="A26" s="22">
        <v>2</v>
      </c>
      <c r="B26" s="28" t="s">
        <v>275</v>
      </c>
      <c r="C26" t="s">
        <v>160</v>
      </c>
      <c r="E26" t="s">
        <v>161</v>
      </c>
      <c r="F26" t="s">
        <v>162</v>
      </c>
      <c r="G26" t="s">
        <v>163</v>
      </c>
      <c r="H26" t="s">
        <v>161</v>
      </c>
      <c r="K26" t="s">
        <v>164</v>
      </c>
      <c r="L26" t="s">
        <v>165</v>
      </c>
      <c r="M26" t="s">
        <v>21</v>
      </c>
      <c r="N26" s="23">
        <f t="shared" si="0"/>
        <v>1</v>
      </c>
      <c r="O26" s="24">
        <f t="shared" si="1"/>
        <v>2</v>
      </c>
      <c r="P26" s="25" t="str">
        <f t="shared" si="2"/>
        <v>Digi-Key</v>
      </c>
      <c r="Q26" s="25" t="str">
        <f t="shared" si="3"/>
        <v>SDMP0340LAT-FDICT-ND</v>
      </c>
      <c r="R26" s="22">
        <v>17</v>
      </c>
      <c r="S26" s="22"/>
      <c r="T26" s="26"/>
      <c r="U26" s="26"/>
      <c r="V26" s="26"/>
      <c r="W26" s="27">
        <f t="shared" si="4"/>
      </c>
      <c r="Y26" s="27" t="str">
        <f t="shared" si="5"/>
        <v>SDMP0340LAT_SOT-523=Pos 17 </v>
      </c>
    </row>
    <row r="27" spans="1:25" ht="12">
      <c r="A27" s="22">
        <v>1</v>
      </c>
      <c r="B27" s="28" t="s">
        <v>167</v>
      </c>
      <c r="C27" t="s">
        <v>168</v>
      </c>
      <c r="E27" t="s">
        <v>168</v>
      </c>
      <c r="F27" t="s">
        <v>169</v>
      </c>
      <c r="G27" t="s">
        <v>170</v>
      </c>
      <c r="H27" t="s">
        <v>168</v>
      </c>
      <c r="I27" t="s">
        <v>171</v>
      </c>
      <c r="J27" t="s">
        <v>168</v>
      </c>
      <c r="K27" t="s">
        <v>131</v>
      </c>
      <c r="L27" t="s">
        <v>297</v>
      </c>
      <c r="M27" t="s">
        <v>21</v>
      </c>
      <c r="N27" s="23">
        <f t="shared" si="0"/>
        <v>1</v>
      </c>
      <c r="O27" s="24">
        <f t="shared" si="1"/>
        <v>1</v>
      </c>
      <c r="P27" s="25" t="str">
        <f t="shared" si="2"/>
        <v>DigiKey</v>
      </c>
      <c r="Q27" s="25" t="str">
        <f t="shared" si="3"/>
        <v>SMBJ60AFSCT-ND</v>
      </c>
      <c r="R27" s="22">
        <v>18</v>
      </c>
      <c r="S27" s="22"/>
      <c r="T27" s="26"/>
      <c r="U27" s="26"/>
      <c r="V27" s="26"/>
      <c r="W27" s="27">
        <f t="shared" si="4"/>
      </c>
      <c r="Y27" s="27" t="str">
        <f t="shared" si="5"/>
        <v>SMBJ60A=Pos 18 </v>
      </c>
    </row>
    <row r="28" spans="1:25" ht="12">
      <c r="A28" s="22">
        <v>8</v>
      </c>
      <c r="B28" s="28" t="s">
        <v>276</v>
      </c>
      <c r="C28" t="s">
        <v>173</v>
      </c>
      <c r="E28" t="s">
        <v>173</v>
      </c>
      <c r="F28" t="s">
        <v>174</v>
      </c>
      <c r="G28" t="s">
        <v>175</v>
      </c>
      <c r="H28" t="s">
        <v>176</v>
      </c>
      <c r="K28" t="s">
        <v>22</v>
      </c>
      <c r="L28" s="16" t="s">
        <v>177</v>
      </c>
      <c r="M28" t="s">
        <v>21</v>
      </c>
      <c r="N28" s="23">
        <f t="shared" si="0"/>
        <v>1</v>
      </c>
      <c r="O28" s="24">
        <f t="shared" si="1"/>
        <v>8</v>
      </c>
      <c r="P28" s="25" t="str">
        <f t="shared" si="2"/>
        <v>Farnell</v>
      </c>
      <c r="Q28" s="25" t="str">
        <f t="shared" si="3"/>
        <v>2725812</v>
      </c>
      <c r="R28" s="22">
        <v>19</v>
      </c>
      <c r="S28" s="22"/>
      <c r="T28" s="26"/>
      <c r="U28" s="26"/>
      <c r="V28" s="26"/>
      <c r="W28" s="27">
        <f t="shared" si="4"/>
      </c>
      <c r="Y28" s="27" t="str">
        <f t="shared" si="5"/>
        <v>BSC072N08NS5=Pos 19 </v>
      </c>
    </row>
    <row r="29" spans="1:25" ht="12">
      <c r="A29" s="22">
        <v>1</v>
      </c>
      <c r="B29" s="28" t="s">
        <v>185</v>
      </c>
      <c r="C29" t="s">
        <v>186</v>
      </c>
      <c r="E29" t="s">
        <v>186</v>
      </c>
      <c r="F29" t="s">
        <v>187</v>
      </c>
      <c r="G29" t="s">
        <v>188</v>
      </c>
      <c r="H29" t="s">
        <v>189</v>
      </c>
      <c r="K29" t="s">
        <v>22</v>
      </c>
      <c r="L29" s="16" t="s">
        <v>190</v>
      </c>
      <c r="M29" t="s">
        <v>21</v>
      </c>
      <c r="N29" s="23">
        <f t="shared" si="0"/>
        <v>1</v>
      </c>
      <c r="O29" s="24">
        <f t="shared" si="1"/>
        <v>1</v>
      </c>
      <c r="P29" s="25" t="str">
        <f t="shared" si="2"/>
        <v>Farnell</v>
      </c>
      <c r="Q29" s="25" t="str">
        <f t="shared" si="3"/>
        <v>1841575</v>
      </c>
      <c r="R29" s="22">
        <v>20</v>
      </c>
      <c r="S29" s="22"/>
      <c r="T29" s="26"/>
      <c r="U29" s="26"/>
      <c r="V29" s="26"/>
      <c r="W29" s="27">
        <f t="shared" si="4"/>
      </c>
      <c r="Y29" s="27" t="str">
        <f t="shared" si="5"/>
        <v>AT25128B-SSHL=Pos 20 </v>
      </c>
    </row>
    <row r="30" spans="1:25" ht="12">
      <c r="A30" s="22">
        <v>1</v>
      </c>
      <c r="B30" s="28" t="s">
        <v>191</v>
      </c>
      <c r="C30" t="s">
        <v>192</v>
      </c>
      <c r="E30" t="s">
        <v>192</v>
      </c>
      <c r="F30" t="s">
        <v>193</v>
      </c>
      <c r="G30" t="s">
        <v>194</v>
      </c>
      <c r="H30" t="s">
        <v>195</v>
      </c>
      <c r="K30" t="s">
        <v>196</v>
      </c>
      <c r="L30" t="s">
        <v>197</v>
      </c>
      <c r="M30" t="s">
        <v>21</v>
      </c>
      <c r="N30" s="23">
        <f t="shared" si="0"/>
        <v>1</v>
      </c>
      <c r="O30" s="24">
        <f t="shared" si="1"/>
        <v>1</v>
      </c>
      <c r="P30" s="25" t="str">
        <f t="shared" si="2"/>
        <v>Digi-key</v>
      </c>
      <c r="Q30" s="25" t="str">
        <f t="shared" si="3"/>
        <v>LP2985AIM5-3.3/NOPBCT-ND</v>
      </c>
      <c r="R30" s="22">
        <v>21</v>
      </c>
      <c r="S30" s="22"/>
      <c r="T30" s="26"/>
      <c r="U30" s="26"/>
      <c r="V30" s="26"/>
      <c r="W30" s="27">
        <f t="shared" si="4"/>
      </c>
      <c r="Y30" s="27" t="str">
        <f t="shared" si="5"/>
        <v>LP2985AIM5-3.3=Pos 21 </v>
      </c>
    </row>
    <row r="31" spans="1:25" ht="12">
      <c r="A31" s="22">
        <v>1</v>
      </c>
      <c r="B31" s="28" t="s">
        <v>198</v>
      </c>
      <c r="C31" t="s">
        <v>301</v>
      </c>
      <c r="E31" t="s">
        <v>301</v>
      </c>
      <c r="F31" t="s">
        <v>199</v>
      </c>
      <c r="G31" t="s">
        <v>200</v>
      </c>
      <c r="H31" t="s">
        <v>301</v>
      </c>
      <c r="K31" t="s">
        <v>200</v>
      </c>
      <c r="L31" t="s">
        <v>301</v>
      </c>
      <c r="M31" t="s">
        <v>21</v>
      </c>
      <c r="N31" s="23">
        <f t="shared" si="0"/>
        <v>1</v>
      </c>
      <c r="O31" s="24">
        <f t="shared" si="1"/>
        <v>1</v>
      </c>
      <c r="P31" s="25" t="str">
        <f t="shared" si="2"/>
        <v>TRINAMIC</v>
      </c>
      <c r="Q31" s="25" t="str">
        <f t="shared" si="3"/>
        <v>TMC2160-TA</v>
      </c>
      <c r="R31" s="22">
        <v>22</v>
      </c>
      <c r="S31" s="22"/>
      <c r="T31" s="26"/>
      <c r="U31" s="26"/>
      <c r="V31" s="26"/>
      <c r="W31" s="27">
        <f t="shared" si="4"/>
      </c>
      <c r="Y31" s="27" t="str">
        <f t="shared" si="5"/>
        <v>TMC2160-TA=Pos 22 </v>
      </c>
    </row>
    <row r="32" spans="1:25" ht="12">
      <c r="A32" s="22">
        <v>2</v>
      </c>
      <c r="B32" s="28" t="s">
        <v>277</v>
      </c>
      <c r="C32" t="s">
        <v>202</v>
      </c>
      <c r="E32" t="s">
        <v>203</v>
      </c>
      <c r="F32" t="s">
        <v>204</v>
      </c>
      <c r="G32" t="s">
        <v>206</v>
      </c>
      <c r="H32" t="s">
        <v>207</v>
      </c>
      <c r="K32" t="s">
        <v>22</v>
      </c>
      <c r="L32" s="16" t="s">
        <v>208</v>
      </c>
      <c r="M32" t="s">
        <v>21</v>
      </c>
      <c r="N32" s="23">
        <f t="shared" si="0"/>
        <v>1</v>
      </c>
      <c r="O32" s="24">
        <f t="shared" si="1"/>
        <v>2</v>
      </c>
      <c r="P32" s="25" t="str">
        <f t="shared" si="2"/>
        <v>Farnell</v>
      </c>
      <c r="Q32" s="25" t="str">
        <f t="shared" si="3"/>
        <v>8731128</v>
      </c>
      <c r="R32" s="22">
        <v>23</v>
      </c>
      <c r="S32" s="22"/>
      <c r="T32" s="26"/>
      <c r="U32" s="26"/>
      <c r="V32" s="26"/>
      <c r="W32" s="27">
        <f t="shared" si="4"/>
      </c>
      <c r="Y32" s="27" t="str">
        <f t="shared" si="5"/>
        <v>LOETSTUETZPUNKT_1.0MM_VERO=Pos 23 </v>
      </c>
    </row>
    <row r="33" spans="1:25" ht="12">
      <c r="A33" s="22">
        <v>1</v>
      </c>
      <c r="B33" t="s">
        <v>210</v>
      </c>
      <c r="C33" t="s">
        <v>211</v>
      </c>
      <c r="E33" t="s">
        <v>212</v>
      </c>
      <c r="F33" t="s">
        <v>213</v>
      </c>
      <c r="G33" t="s">
        <v>214</v>
      </c>
      <c r="H33" t="s">
        <v>215</v>
      </c>
      <c r="I33" t="s">
        <v>216</v>
      </c>
      <c r="J33" t="s">
        <v>217</v>
      </c>
      <c r="M33" t="s">
        <v>21</v>
      </c>
      <c r="N33" s="23">
        <f t="shared" si="0"/>
        <v>1</v>
      </c>
      <c r="O33" s="24">
        <f t="shared" si="1"/>
        <v>1</v>
      </c>
      <c r="P33" s="25">
        <f t="shared" si="2"/>
        <v>0</v>
      </c>
      <c r="Q33" s="25">
        <f t="shared" si="3"/>
        <v>0</v>
      </c>
      <c r="R33" s="22">
        <v>24</v>
      </c>
      <c r="S33" s="22"/>
      <c r="T33" s="26"/>
      <c r="U33" s="26"/>
      <c r="V33" s="26"/>
      <c r="W33" s="27">
        <f t="shared" si="4"/>
      </c>
      <c r="Y33" s="27" t="str">
        <f t="shared" si="5"/>
        <v>BULEI-2X22_SMD_MPE-098-3-044-1_TRINAMIC=Pos 24 </v>
      </c>
    </row>
    <row r="34" spans="1:25" ht="12">
      <c r="A34" s="22">
        <v>1</v>
      </c>
      <c r="B34" t="s">
        <v>218</v>
      </c>
      <c r="C34" t="s">
        <v>219</v>
      </c>
      <c r="E34" t="s">
        <v>220</v>
      </c>
      <c r="F34" t="s">
        <v>221</v>
      </c>
      <c r="G34" t="s">
        <v>222</v>
      </c>
      <c r="H34" s="16" t="s">
        <v>223</v>
      </c>
      <c r="K34" t="s">
        <v>22</v>
      </c>
      <c r="L34" s="16">
        <v>2774498</v>
      </c>
      <c r="M34" t="s">
        <v>21</v>
      </c>
      <c r="N34" s="23">
        <f t="shared" si="0"/>
        <v>1</v>
      </c>
      <c r="O34" s="24">
        <f t="shared" si="1"/>
        <v>1</v>
      </c>
      <c r="P34" s="25" t="str">
        <f t="shared" si="2"/>
        <v>Farnell</v>
      </c>
      <c r="Q34" s="25">
        <f t="shared" si="3"/>
        <v>2774498</v>
      </c>
      <c r="R34" s="22">
        <v>25</v>
      </c>
      <c r="S34" s="22"/>
      <c r="T34" s="26"/>
      <c r="U34" s="26"/>
      <c r="V34" s="26"/>
      <c r="W34" s="27">
        <f t="shared" si="4"/>
      </c>
      <c r="Y34" s="27" t="str">
        <f t="shared" si="5"/>
        <v>RIA330_02_RM5=Pos 25 </v>
      </c>
    </row>
    <row r="35" spans="1:25" ht="12">
      <c r="A35" s="22">
        <v>1</v>
      </c>
      <c r="B35" t="s">
        <v>224</v>
      </c>
      <c r="C35" t="s">
        <v>225</v>
      </c>
      <c r="E35" t="s">
        <v>226</v>
      </c>
      <c r="F35" t="s">
        <v>227</v>
      </c>
      <c r="G35" t="s">
        <v>222</v>
      </c>
      <c r="H35" s="16" t="s">
        <v>228</v>
      </c>
      <c r="K35" t="s">
        <v>22</v>
      </c>
      <c r="L35" s="16">
        <v>2434324</v>
      </c>
      <c r="M35" t="s">
        <v>21</v>
      </c>
      <c r="N35" s="23">
        <f t="shared" si="0"/>
        <v>1</v>
      </c>
      <c r="O35" s="24">
        <f t="shared" si="1"/>
        <v>1</v>
      </c>
      <c r="P35" s="25" t="str">
        <f t="shared" si="2"/>
        <v>Farnell</v>
      </c>
      <c r="Q35" s="25">
        <f t="shared" si="3"/>
        <v>2434324</v>
      </c>
      <c r="R35" s="22">
        <v>26</v>
      </c>
      <c r="S35" s="22"/>
      <c r="T35" s="26"/>
      <c r="U35" s="26"/>
      <c r="V35" s="26"/>
      <c r="W35" s="27">
        <f t="shared" si="4"/>
      </c>
      <c r="Y35" s="27" t="str">
        <f t="shared" si="5"/>
        <v>RIA182_04_RM35=Pos 26 </v>
      </c>
    </row>
    <row r="36" spans="1:25" ht="12">
      <c r="A36" s="22">
        <v>1</v>
      </c>
      <c r="B36" t="s">
        <v>229</v>
      </c>
      <c r="C36" t="s">
        <v>230</v>
      </c>
      <c r="E36" t="s">
        <v>231</v>
      </c>
      <c r="F36" t="s">
        <v>232</v>
      </c>
      <c r="G36" t="s">
        <v>222</v>
      </c>
      <c r="H36" s="16" t="s">
        <v>234</v>
      </c>
      <c r="K36" t="s">
        <v>22</v>
      </c>
      <c r="L36" s="16">
        <v>2774518</v>
      </c>
      <c r="M36" t="s">
        <v>21</v>
      </c>
      <c r="N36" s="23">
        <f t="shared" si="0"/>
        <v>1</v>
      </c>
      <c r="O36" s="24">
        <f t="shared" si="1"/>
        <v>1</v>
      </c>
      <c r="P36" s="25" t="str">
        <f t="shared" si="2"/>
        <v>Farnell</v>
      </c>
      <c r="Q36" s="25">
        <f t="shared" si="3"/>
        <v>2774518</v>
      </c>
      <c r="R36" s="22">
        <v>27</v>
      </c>
      <c r="S36" s="22"/>
      <c r="T36" s="26"/>
      <c r="U36" s="26"/>
      <c r="V36" s="26"/>
      <c r="W36" s="27">
        <f t="shared" si="4"/>
      </c>
      <c r="Y36" s="27" t="str">
        <f t="shared" si="5"/>
        <v>RIA349_02_RM5=Pos 27 </v>
      </c>
    </row>
    <row r="37" spans="1:25" ht="12">
      <c r="A37" s="22">
        <v>1</v>
      </c>
      <c r="B37" t="s">
        <v>235</v>
      </c>
      <c r="C37" t="s">
        <v>236</v>
      </c>
      <c r="E37" t="s">
        <v>237</v>
      </c>
      <c r="F37" t="s">
        <v>238</v>
      </c>
      <c r="G37" t="s">
        <v>222</v>
      </c>
      <c r="H37" s="16" t="s">
        <v>240</v>
      </c>
      <c r="K37" t="s">
        <v>22</v>
      </c>
      <c r="L37" s="16">
        <v>2434300</v>
      </c>
      <c r="M37" t="s">
        <v>21</v>
      </c>
      <c r="N37" s="23">
        <f t="shared" si="0"/>
        <v>1</v>
      </c>
      <c r="O37" s="24">
        <f t="shared" si="1"/>
        <v>1</v>
      </c>
      <c r="P37" s="25" t="str">
        <f t="shared" si="2"/>
        <v>Farnell</v>
      </c>
      <c r="Q37" s="25">
        <f t="shared" si="3"/>
        <v>2434300</v>
      </c>
      <c r="R37" s="22">
        <v>28</v>
      </c>
      <c r="S37" s="22"/>
      <c r="T37" s="26"/>
      <c r="U37" s="26"/>
      <c r="V37" s="26"/>
      <c r="W37" s="27">
        <f t="shared" si="4"/>
      </c>
      <c r="Y37" s="27" t="str">
        <f t="shared" si="5"/>
        <v>RIA169_04_RM35=Pos 28 </v>
      </c>
    </row>
    <row r="38" spans="1:25" ht="12">
      <c r="A38" s="22">
        <v>1</v>
      </c>
      <c r="B38" t="s">
        <v>242</v>
      </c>
      <c r="C38" t="s">
        <v>243</v>
      </c>
      <c r="E38" t="s">
        <v>244</v>
      </c>
      <c r="F38" t="s">
        <v>245</v>
      </c>
      <c r="G38" t="s">
        <v>298</v>
      </c>
      <c r="H38" s="16">
        <v>61300411121</v>
      </c>
      <c r="K38" t="s">
        <v>131</v>
      </c>
      <c r="L38" t="s">
        <v>300</v>
      </c>
      <c r="M38" t="s">
        <v>21</v>
      </c>
      <c r="N38" s="23">
        <f t="shared" si="0"/>
        <v>1</v>
      </c>
      <c r="O38" s="24">
        <f t="shared" si="1"/>
        <v>1</v>
      </c>
      <c r="P38" s="25" t="str">
        <f t="shared" si="2"/>
        <v>DigiKey</v>
      </c>
      <c r="Q38" s="25" t="str">
        <f t="shared" si="3"/>
        <v>732-5317-ND</v>
      </c>
      <c r="R38" s="22">
        <v>29</v>
      </c>
      <c r="S38" s="22"/>
      <c r="T38" s="26"/>
      <c r="U38" s="26"/>
      <c r="V38" s="26"/>
      <c r="W38" s="27">
        <f t="shared" si="4"/>
      </c>
      <c r="Y38" s="27" t="str">
        <f t="shared" si="5"/>
        <v>STILEI-1X4_JUMPER=Pos 29 </v>
      </c>
    </row>
    <row r="39" spans="1:25" ht="12">
      <c r="A39" s="22">
        <v>1</v>
      </c>
      <c r="B39" t="s">
        <v>246</v>
      </c>
      <c r="C39" t="s">
        <v>247</v>
      </c>
      <c r="E39" t="s">
        <v>248</v>
      </c>
      <c r="F39" t="s">
        <v>249</v>
      </c>
      <c r="G39" t="s">
        <v>298</v>
      </c>
      <c r="H39" s="16">
        <v>61300211121</v>
      </c>
      <c r="K39" t="s">
        <v>131</v>
      </c>
      <c r="L39" t="s">
        <v>299</v>
      </c>
      <c r="M39" t="s">
        <v>21</v>
      </c>
      <c r="N39" s="23">
        <f t="shared" si="0"/>
        <v>1</v>
      </c>
      <c r="O39" s="24">
        <f t="shared" si="1"/>
        <v>1</v>
      </c>
      <c r="P39" s="25" t="str">
        <f t="shared" si="2"/>
        <v>DigiKey</v>
      </c>
      <c r="Q39" s="25" t="str">
        <f t="shared" si="3"/>
        <v>732-5315-ND</v>
      </c>
      <c r="R39" s="22">
        <v>30</v>
      </c>
      <c r="S39" s="22"/>
      <c r="T39" s="26"/>
      <c r="U39" s="26"/>
      <c r="V39" s="26"/>
      <c r="W39" s="27">
        <f t="shared" si="4"/>
      </c>
      <c r="Y39" s="27" t="str">
        <f t="shared" si="5"/>
        <v>JUMPER-IEC-0603-1-2=Pos 30 </v>
      </c>
    </row>
    <row r="40" ht="12">
      <c r="A40" t="s">
        <v>288</v>
      </c>
    </row>
    <row r="41" spans="1:25" ht="12">
      <c r="A41" s="22">
        <v>2</v>
      </c>
      <c r="B41" s="28" t="s">
        <v>264</v>
      </c>
      <c r="C41" t="s">
        <v>29</v>
      </c>
      <c r="D41" t="s">
        <v>30</v>
      </c>
      <c r="E41" t="s">
        <v>30</v>
      </c>
      <c r="F41" t="s">
        <v>31</v>
      </c>
      <c r="M41" t="s">
        <v>21</v>
      </c>
      <c r="N41" s="23">
        <f>$N$8</f>
        <v>1</v>
      </c>
      <c r="O41" s="24">
        <f>A41*N41</f>
        <v>2</v>
      </c>
      <c r="P41" s="25">
        <f>IF(O41&gt;0,K41,"")</f>
        <v>0</v>
      </c>
      <c r="Q41" s="25">
        <f>IF(O41&gt;0,L41,"")</f>
        <v>0</v>
      </c>
      <c r="R41" s="22">
        <v>1</v>
      </c>
      <c r="S41" s="22"/>
      <c r="T41" s="26"/>
      <c r="U41" s="26"/>
      <c r="V41" s="26"/>
      <c r="W41" s="27">
        <f>IF(T41="Farnell",U41&amp;","&amp;S41&amp;","&amp;"Pos "&amp;R41,"")</f>
      </c>
      <c r="Y41" s="27" t="str">
        <f>IF(R41&lt;&gt;"",C41&amp;"="&amp;"Pos "&amp;R41&amp;" "&amp;X41,"")</f>
        <v>0603/N.B.=Pos 1 </v>
      </c>
    </row>
    <row r="42" spans="1:25" ht="12">
      <c r="A42" s="22">
        <v>2</v>
      </c>
      <c r="B42" s="28" t="s">
        <v>287</v>
      </c>
      <c r="C42" t="s">
        <v>35</v>
      </c>
      <c r="D42" t="s">
        <v>30</v>
      </c>
      <c r="E42" t="s">
        <v>36</v>
      </c>
      <c r="F42" t="s">
        <v>37</v>
      </c>
      <c r="K42" t="s">
        <v>22</v>
      </c>
      <c r="L42" s="16" t="s">
        <v>39</v>
      </c>
      <c r="M42" t="s">
        <v>21</v>
      </c>
      <c r="N42" s="23">
        <f>$N$8</f>
        <v>1</v>
      </c>
      <c r="O42" s="24">
        <f>A42*N42</f>
        <v>2</v>
      </c>
      <c r="P42" s="25" t="str">
        <f>IF(O42&gt;0,K42,"")</f>
        <v>Farnell</v>
      </c>
      <c r="Q42" s="25" t="str">
        <f>IF(O42&gt;0,L42,"")</f>
        <v>1469739</v>
      </c>
      <c r="R42" s="22">
        <v>2</v>
      </c>
      <c r="S42" s="22"/>
      <c r="T42" s="26"/>
      <c r="U42" s="26"/>
      <c r="V42" s="26"/>
      <c r="W42" s="27">
        <f>IF(T42="Farnell",U42&amp;","&amp;S42&amp;","&amp;"Pos "&amp;R42,"")</f>
      </c>
      <c r="Y42" s="27" t="str">
        <f>IF(R42&lt;&gt;"",C42&amp;"="&amp;"Pos "&amp;R42&amp;" "&amp;X42,"")</f>
        <v>0603/0R=Pos 2 </v>
      </c>
    </row>
    <row r="43" spans="1:25" ht="12">
      <c r="A43" s="22">
        <v>2</v>
      </c>
      <c r="B43" s="28" t="s">
        <v>268</v>
      </c>
      <c r="C43" t="s">
        <v>66</v>
      </c>
      <c r="D43" t="s">
        <v>30</v>
      </c>
      <c r="E43" t="s">
        <v>67</v>
      </c>
      <c r="F43" t="s">
        <v>68</v>
      </c>
      <c r="G43" t="s">
        <v>69</v>
      </c>
      <c r="H43" t="s">
        <v>70</v>
      </c>
      <c r="K43" t="s">
        <v>22</v>
      </c>
      <c r="L43" s="16" t="s">
        <v>71</v>
      </c>
      <c r="M43" t="s">
        <v>21</v>
      </c>
      <c r="N43" s="23">
        <f>$N$8</f>
        <v>1</v>
      </c>
      <c r="O43" s="24">
        <f>A43*N43</f>
        <v>2</v>
      </c>
      <c r="P43" s="25" t="str">
        <f>IF(O43&gt;0,K43,"")</f>
        <v>Farnell</v>
      </c>
      <c r="Q43" s="25" t="str">
        <f>IF(O43&gt;0,L43,"")</f>
        <v>1577586</v>
      </c>
      <c r="R43" s="22">
        <v>3</v>
      </c>
      <c r="S43" s="22"/>
      <c r="T43" s="26"/>
      <c r="U43" s="26"/>
      <c r="V43" s="26"/>
      <c r="W43" s="27">
        <f>IF(T43="Farnell",U43&amp;","&amp;S43&amp;","&amp;"Pos "&amp;R43,"")</f>
      </c>
      <c r="Y43" s="27" t="str">
        <f>IF(R43&lt;&gt;"",C43&amp;"="&amp;"Pos "&amp;R43&amp;" "&amp;X43,"")</f>
        <v>2512/0R05/1W=Pos 3 </v>
      </c>
    </row>
    <row r="44" spans="1:25" ht="12">
      <c r="A44" s="22">
        <v>1</v>
      </c>
      <c r="B44" t="s">
        <v>279</v>
      </c>
      <c r="C44" t="s">
        <v>280</v>
      </c>
      <c r="D44" t="s">
        <v>30</v>
      </c>
      <c r="E44" t="s">
        <v>281</v>
      </c>
      <c r="F44" t="s">
        <v>282</v>
      </c>
      <c r="G44" t="s">
        <v>241</v>
      </c>
      <c r="H44" t="s">
        <v>283</v>
      </c>
      <c r="M44" t="s">
        <v>21</v>
      </c>
      <c r="N44" s="23">
        <f>$N$8</f>
        <v>1</v>
      </c>
      <c r="O44" s="24">
        <f>A44*N44</f>
        <v>1</v>
      </c>
      <c r="P44" s="25">
        <f>IF(O44&gt;0,K44,"")</f>
        <v>0</v>
      </c>
      <c r="Q44" s="25">
        <f>IF(O44&gt;0,L44,"")</f>
        <v>0</v>
      </c>
      <c r="R44" s="22">
        <v>4</v>
      </c>
      <c r="S44" s="22"/>
      <c r="T44" s="26"/>
      <c r="U44" s="26"/>
      <c r="V44" s="26"/>
      <c r="W44" s="27">
        <f>IF(T44="Farnell",U44&amp;","&amp;S44&amp;","&amp;"Pos "&amp;R44,"")</f>
      </c>
      <c r="Y44" s="27" t="str">
        <f>IF(R44&lt;&gt;"",C44&amp;"="&amp;"Pos "&amp;R44&amp;" "&amp;X44,"")</f>
        <v>JUMPER_1X2_OPEN=Pos 4 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maant_n03mf1y</cp:lastModifiedBy>
  <dcterms:modified xsi:type="dcterms:W3CDTF">2018-09-10T06:41:22Z</dcterms:modified>
  <cp:category/>
  <cp:version/>
  <cp:contentType/>
  <cp:contentStatus/>
</cp:coreProperties>
</file>